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showInkAnnotation="0"/>
  <bookViews>
    <workbookView xWindow="0" yWindow="0" windowWidth="11925" windowHeight="7095"/>
  </bookViews>
  <sheets>
    <sheet name="สธ.พร." sheetId="6" r:id="rId1"/>
    <sheet name="ICT" sheetId="4" r:id="rId2"/>
  </sheets>
  <definedNames>
    <definedName name="_xlnm._FilterDatabase" localSheetId="0" hidden="1">สธ.พร.!$A$10:$X$36</definedName>
    <definedName name="_xlnm.Print_Titles" localSheetId="1">ICT!$1:$5</definedName>
    <definedName name="_xlnm.Print_Titles" localSheetId="0">สธ.พร.!$1:$5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6" i="6"/>
  <c r="AI7"/>
  <c r="AI11"/>
  <c r="AI14"/>
  <c r="AI18"/>
  <c r="AI23"/>
  <c r="AI27"/>
  <c r="AI30"/>
  <c r="AI31"/>
  <c r="AI32"/>
  <c r="AI34"/>
  <c r="AI35"/>
  <c r="AI40"/>
  <c r="AI42"/>
  <c r="AI43"/>
  <c r="AI46"/>
  <c r="AI50"/>
  <c r="AI51"/>
  <c r="AI53"/>
  <c r="AI55"/>
  <c r="AI64"/>
  <c r="AI65"/>
  <c r="AI66"/>
  <c r="AI67"/>
  <c r="AI68"/>
  <c r="AI73"/>
  <c r="AI80"/>
  <c r="AI84"/>
  <c r="AI90"/>
  <c r="AI91"/>
  <c r="AI93"/>
  <c r="AD6"/>
  <c r="AD7"/>
  <c r="AD12"/>
  <c r="AD17"/>
  <c r="AD18"/>
  <c r="AD22"/>
  <c r="AD27"/>
  <c r="AD30"/>
  <c r="AD32"/>
  <c r="AD33"/>
  <c r="AD34"/>
  <c r="AD35"/>
  <c r="AD39"/>
  <c r="AD40"/>
  <c r="AD41"/>
  <c r="AD42"/>
  <c r="AD43"/>
  <c r="AD46"/>
  <c r="AD50"/>
  <c r="AD51"/>
  <c r="AD52"/>
  <c r="AD53"/>
  <c r="AD55"/>
  <c r="AD59"/>
  <c r="AD64"/>
  <c r="AD65"/>
  <c r="AD66"/>
  <c r="AD67"/>
  <c r="AD68"/>
  <c r="AD70"/>
  <c r="AD76"/>
  <c r="AD80"/>
  <c r="AD83"/>
  <c r="AD90"/>
  <c r="AD91"/>
  <c r="AD93"/>
  <c r="I93"/>
  <c r="I92"/>
  <c r="I91"/>
  <c r="I90"/>
  <c r="I89"/>
  <c r="I88"/>
  <c r="I87"/>
  <c r="I86"/>
  <c r="I85"/>
  <c r="I84"/>
  <c r="I83"/>
  <c r="I82"/>
  <c r="I81"/>
  <c r="I80"/>
  <c r="L79"/>
  <c r="K79"/>
  <c r="J79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L57"/>
  <c r="K57"/>
  <c r="J57"/>
  <c r="I55"/>
  <c r="I54"/>
  <c r="I53"/>
  <c r="I52"/>
  <c r="I51"/>
  <c r="I50"/>
  <c r="I49"/>
  <c r="I48"/>
  <c r="I47"/>
  <c r="I46"/>
  <c r="I45"/>
  <c r="I44"/>
  <c r="I43"/>
  <c r="I42"/>
  <c r="I41"/>
  <c r="I40"/>
  <c r="I39"/>
  <c r="L38"/>
  <c r="K38"/>
  <c r="J38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L16"/>
  <c r="K16"/>
  <c r="J16"/>
  <c r="I15"/>
  <c r="I10" s="1"/>
  <c r="I14"/>
  <c r="I13"/>
  <c r="I12"/>
  <c r="I11"/>
  <c r="L10"/>
  <c r="K10"/>
  <c r="K9" s="1"/>
  <c r="K6" s="1"/>
  <c r="J10"/>
  <c r="I7"/>
  <c r="T93"/>
  <c r="T92"/>
  <c r="T91"/>
  <c r="T90"/>
  <c r="T89"/>
  <c r="T88"/>
  <c r="T87"/>
  <c r="T86"/>
  <c r="T85"/>
  <c r="T84"/>
  <c r="T83"/>
  <c r="T82"/>
  <c r="T81"/>
  <c r="T80"/>
  <c r="W79"/>
  <c r="V79"/>
  <c r="U79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W57"/>
  <c r="V57"/>
  <c r="U57"/>
  <c r="U9" s="1"/>
  <c r="U6" s="1"/>
  <c r="T55"/>
  <c r="T54"/>
  <c r="T53"/>
  <c r="T52"/>
  <c r="T51"/>
  <c r="T50"/>
  <c r="T49"/>
  <c r="T48"/>
  <c r="T47"/>
  <c r="T46"/>
  <c r="T45"/>
  <c r="T44"/>
  <c r="T43"/>
  <c r="T42"/>
  <c r="T41"/>
  <c r="T40"/>
  <c r="T39"/>
  <c r="W38"/>
  <c r="V38"/>
  <c r="U38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W16"/>
  <c r="V16"/>
  <c r="U16"/>
  <c r="T15"/>
  <c r="T10" s="1"/>
  <c r="T14"/>
  <c r="T13"/>
  <c r="T12"/>
  <c r="T11"/>
  <c r="W10"/>
  <c r="V10"/>
  <c r="U10"/>
  <c r="T7"/>
  <c r="S5" i="4"/>
  <c r="S18"/>
  <c r="S25"/>
  <c r="S27"/>
  <c r="S30"/>
  <c r="S32"/>
  <c r="S34"/>
  <c r="S35"/>
  <c r="S40"/>
  <c r="S41"/>
  <c r="S42"/>
  <c r="S43"/>
  <c r="S46"/>
  <c r="S49"/>
  <c r="S50"/>
  <c r="S51"/>
  <c r="S53"/>
  <c r="S55"/>
  <c r="S64"/>
  <c r="S65"/>
  <c r="S66"/>
  <c r="S67"/>
  <c r="S68"/>
  <c r="S70"/>
  <c r="S80"/>
  <c r="S90"/>
  <c r="S91"/>
  <c r="S93"/>
  <c r="O93"/>
  <c r="O92"/>
  <c r="O91"/>
  <c r="O90"/>
  <c r="O89"/>
  <c r="O88"/>
  <c r="O87"/>
  <c r="O86"/>
  <c r="O85"/>
  <c r="O84"/>
  <c r="O83"/>
  <c r="O82"/>
  <c r="O81"/>
  <c r="O80"/>
  <c r="R79"/>
  <c r="Q79"/>
  <c r="P79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R57"/>
  <c r="Q57"/>
  <c r="P57"/>
  <c r="P9" s="1"/>
  <c r="P6" s="1"/>
  <c r="O55"/>
  <c r="O54"/>
  <c r="O53"/>
  <c r="O52"/>
  <c r="O51"/>
  <c r="O50"/>
  <c r="O49"/>
  <c r="O48"/>
  <c r="O47"/>
  <c r="O46"/>
  <c r="O45"/>
  <c r="O44"/>
  <c r="O43"/>
  <c r="O42"/>
  <c r="O41"/>
  <c r="O40"/>
  <c r="O39"/>
  <c r="R38"/>
  <c r="Q38"/>
  <c r="P38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 s="1"/>
  <c r="R16"/>
  <c r="Q16"/>
  <c r="P16"/>
  <c r="O15"/>
  <c r="O14"/>
  <c r="O13"/>
  <c r="O12"/>
  <c r="O11"/>
  <c r="R10"/>
  <c r="Q10"/>
  <c r="P10"/>
  <c r="R9"/>
  <c r="R6" s="1"/>
  <c r="O7"/>
  <c r="I93"/>
  <c r="I92"/>
  <c r="I91"/>
  <c r="I90"/>
  <c r="I89"/>
  <c r="I88"/>
  <c r="I87"/>
  <c r="I86"/>
  <c r="I85"/>
  <c r="I84"/>
  <c r="I83"/>
  <c r="I82"/>
  <c r="I81"/>
  <c r="I80"/>
  <c r="L79"/>
  <c r="K79"/>
  <c r="J79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L57"/>
  <c r="K57"/>
  <c r="J57"/>
  <c r="I55"/>
  <c r="I54"/>
  <c r="I53"/>
  <c r="I52"/>
  <c r="I51"/>
  <c r="I50"/>
  <c r="I49"/>
  <c r="I48"/>
  <c r="I47"/>
  <c r="I46"/>
  <c r="I45"/>
  <c r="I44"/>
  <c r="I43"/>
  <c r="I42"/>
  <c r="I41"/>
  <c r="I40"/>
  <c r="I39"/>
  <c r="L38"/>
  <c r="K38"/>
  <c r="J38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L16"/>
  <c r="K16"/>
  <c r="J16"/>
  <c r="I15"/>
  <c r="I14"/>
  <c r="I13"/>
  <c r="I12"/>
  <c r="I11"/>
  <c r="L10"/>
  <c r="K10"/>
  <c r="J10"/>
  <c r="J9" s="1"/>
  <c r="J6" s="1"/>
  <c r="I7"/>
  <c r="AE93" i="6"/>
  <c r="Z93"/>
  <c r="AE92"/>
  <c r="Z92"/>
  <c r="AE91"/>
  <c r="Z91"/>
  <c r="AE90"/>
  <c r="Z90"/>
  <c r="AE89"/>
  <c r="Z89"/>
  <c r="AE88"/>
  <c r="Z88"/>
  <c r="AE87"/>
  <c r="Z87"/>
  <c r="AE86"/>
  <c r="Z86"/>
  <c r="AE85"/>
  <c r="Z85"/>
  <c r="AE84"/>
  <c r="Z84"/>
  <c r="AE83"/>
  <c r="Z83"/>
  <c r="AE82"/>
  <c r="Z82"/>
  <c r="Z79" s="1"/>
  <c r="AE81"/>
  <c r="Z81"/>
  <c r="AE80"/>
  <c r="Z80"/>
  <c r="AH79"/>
  <c r="AG79"/>
  <c r="AF79"/>
  <c r="AE79"/>
  <c r="AC79"/>
  <c r="AB79"/>
  <c r="AA79"/>
  <c r="AE77"/>
  <c r="Z77"/>
  <c r="AE76"/>
  <c r="Z76"/>
  <c r="AE75"/>
  <c r="Z75"/>
  <c r="AE74"/>
  <c r="Z74"/>
  <c r="AE73"/>
  <c r="Z73"/>
  <c r="AE72"/>
  <c r="Z72"/>
  <c r="AE71"/>
  <c r="Z71"/>
  <c r="AE70"/>
  <c r="Z70"/>
  <c r="AE69"/>
  <c r="Z69"/>
  <c r="AE68"/>
  <c r="Z68"/>
  <c r="AE67"/>
  <c r="Z67"/>
  <c r="AE66"/>
  <c r="Z66"/>
  <c r="AE65"/>
  <c r="Z65"/>
  <c r="AE64"/>
  <c r="Z64"/>
  <c r="AE63"/>
  <c r="Z63"/>
  <c r="AE62"/>
  <c r="Z62"/>
  <c r="AE61"/>
  <c r="Z61"/>
  <c r="AE60"/>
  <c r="Z60"/>
  <c r="Z57" s="1"/>
  <c r="AE59"/>
  <c r="AE57" s="1"/>
  <c r="Z59"/>
  <c r="AE58"/>
  <c r="Z58"/>
  <c r="AH57"/>
  <c r="AG57"/>
  <c r="AF57"/>
  <c r="AC57"/>
  <c r="AB57"/>
  <c r="AA57"/>
  <c r="AE55"/>
  <c r="Z55"/>
  <c r="AE54"/>
  <c r="Z54"/>
  <c r="AE53"/>
  <c r="Z53"/>
  <c r="AE52"/>
  <c r="Z52"/>
  <c r="AE51"/>
  <c r="Z51"/>
  <c r="AE50"/>
  <c r="Z50"/>
  <c r="AE49"/>
  <c r="Z49"/>
  <c r="AE48"/>
  <c r="Z48"/>
  <c r="AE47"/>
  <c r="Z47"/>
  <c r="AE46"/>
  <c r="Z46"/>
  <c r="AE45"/>
  <c r="Z45"/>
  <c r="AE44"/>
  <c r="Z44"/>
  <c r="AE43"/>
  <c r="Z43"/>
  <c r="AE42"/>
  <c r="Z42"/>
  <c r="AE41"/>
  <c r="Z41"/>
  <c r="AE40"/>
  <c r="Z40"/>
  <c r="AE39"/>
  <c r="Z39"/>
  <c r="AH38"/>
  <c r="AG38"/>
  <c r="AF38"/>
  <c r="AC38"/>
  <c r="AC9" s="1"/>
  <c r="AC6" s="1"/>
  <c r="AB38"/>
  <c r="AA38"/>
  <c r="AE36"/>
  <c r="Z36"/>
  <c r="AE35"/>
  <c r="Z35"/>
  <c r="AE34"/>
  <c r="Z34"/>
  <c r="AE33"/>
  <c r="Z33"/>
  <c r="AE32"/>
  <c r="Z32"/>
  <c r="AE31"/>
  <c r="Z31"/>
  <c r="AE30"/>
  <c r="Z30"/>
  <c r="AE29"/>
  <c r="Z29"/>
  <c r="AE28"/>
  <c r="Z28"/>
  <c r="AE27"/>
  <c r="Z27"/>
  <c r="AE26"/>
  <c r="Z26"/>
  <c r="AE25"/>
  <c r="Z25"/>
  <c r="AE24"/>
  <c r="Z24"/>
  <c r="AE23"/>
  <c r="Z23"/>
  <c r="AE22"/>
  <c r="Z22"/>
  <c r="AE21"/>
  <c r="Z21"/>
  <c r="AE20"/>
  <c r="Z20"/>
  <c r="AE19"/>
  <c r="Z19"/>
  <c r="AE18"/>
  <c r="Z18"/>
  <c r="AE17"/>
  <c r="Z17"/>
  <c r="AH16"/>
  <c r="AG16"/>
  <c r="AF16"/>
  <c r="AC16"/>
  <c r="AB16"/>
  <c r="AA16"/>
  <c r="AE15"/>
  <c r="Z15"/>
  <c r="AE14"/>
  <c r="Z14"/>
  <c r="AE13"/>
  <c r="Z13"/>
  <c r="AE12"/>
  <c r="Z12"/>
  <c r="AE11"/>
  <c r="Z11"/>
  <c r="AH10"/>
  <c r="AG10"/>
  <c r="AF10"/>
  <c r="AC10"/>
  <c r="AB10"/>
  <c r="AB9" s="1"/>
  <c r="AB6" s="1"/>
  <c r="AA10"/>
  <c r="AE7"/>
  <c r="Z7"/>
  <c r="T79" l="1"/>
  <c r="T57"/>
  <c r="T38"/>
  <c r="T16"/>
  <c r="I79"/>
  <c r="I57"/>
  <c r="I38"/>
  <c r="I16"/>
  <c r="W9"/>
  <c r="W6" s="1"/>
  <c r="AA9"/>
  <c r="AA6" s="1"/>
  <c r="J9"/>
  <c r="J6" s="1"/>
  <c r="AH9"/>
  <c r="AH6" s="1"/>
  <c r="L9"/>
  <c r="L6" s="1"/>
  <c r="V9"/>
  <c r="V6" s="1"/>
  <c r="O79" i="4"/>
  <c r="I10"/>
  <c r="O10"/>
  <c r="O57"/>
  <c r="Q9"/>
  <c r="Q6" s="1"/>
  <c r="O38"/>
  <c r="O9" s="1"/>
  <c r="O6" s="1"/>
  <c r="K9"/>
  <c r="K6" s="1"/>
  <c r="I79"/>
  <c r="I57"/>
  <c r="I38"/>
  <c r="L9"/>
  <c r="L6" s="1"/>
  <c r="I16"/>
  <c r="Z38" i="6"/>
  <c r="AF9"/>
  <c r="AF6" s="1"/>
  <c r="Z16"/>
  <c r="AG9"/>
  <c r="AG6" s="1"/>
  <c r="AE38"/>
  <c r="Z10"/>
  <c r="Z9" s="1"/>
  <c r="Z6" s="1"/>
  <c r="AE10"/>
  <c r="AE16"/>
  <c r="T9" l="1"/>
  <c r="T6" s="1"/>
  <c r="I9"/>
  <c r="I6" s="1"/>
  <c r="I9" i="4"/>
  <c r="I6" s="1"/>
  <c r="AE9" i="6"/>
  <c r="AE6" s="1"/>
  <c r="O85" l="1"/>
  <c r="O93" l="1"/>
  <c r="N93" s="1"/>
  <c r="D93"/>
  <c r="C93" s="1"/>
  <c r="O92"/>
  <c r="N92" s="1"/>
  <c r="D92"/>
  <c r="C92" s="1"/>
  <c r="O91"/>
  <c r="N91" s="1"/>
  <c r="D91"/>
  <c r="C91" s="1"/>
  <c r="O90"/>
  <c r="N90" s="1"/>
  <c r="D90"/>
  <c r="C90" s="1"/>
  <c r="O89"/>
  <c r="N89" s="1"/>
  <c r="D89"/>
  <c r="C89" s="1"/>
  <c r="O88"/>
  <c r="N88" s="1"/>
  <c r="D88"/>
  <c r="C88" s="1"/>
  <c r="O87"/>
  <c r="N87" s="1"/>
  <c r="D87"/>
  <c r="C87" s="1"/>
  <c r="O86"/>
  <c r="N86" s="1"/>
  <c r="D86"/>
  <c r="C86" s="1"/>
  <c r="N85"/>
  <c r="D85"/>
  <c r="C85" s="1"/>
  <c r="O84"/>
  <c r="N84" s="1"/>
  <c r="D84"/>
  <c r="C84" s="1"/>
  <c r="O83"/>
  <c r="N83" s="1"/>
  <c r="D83"/>
  <c r="C83" s="1"/>
  <c r="O82"/>
  <c r="N82" s="1"/>
  <c r="D82"/>
  <c r="C82" s="1"/>
  <c r="O81"/>
  <c r="N81" s="1"/>
  <c r="D81"/>
  <c r="C81" s="1"/>
  <c r="O80"/>
  <c r="D80"/>
  <c r="C80" s="1"/>
  <c r="S79"/>
  <c r="R79"/>
  <c r="Q79"/>
  <c r="P79"/>
  <c r="H79"/>
  <c r="G79"/>
  <c r="F79"/>
  <c r="E79"/>
  <c r="O77"/>
  <c r="N77" s="1"/>
  <c r="D77"/>
  <c r="C77" s="1"/>
  <c r="O76"/>
  <c r="N76" s="1"/>
  <c r="D76"/>
  <c r="C76" s="1"/>
  <c r="O75"/>
  <c r="N75" s="1"/>
  <c r="D75"/>
  <c r="C75" s="1"/>
  <c r="O74"/>
  <c r="N74" s="1"/>
  <c r="D74"/>
  <c r="C74" s="1"/>
  <c r="O73"/>
  <c r="N73" s="1"/>
  <c r="D73"/>
  <c r="C73" s="1"/>
  <c r="O72"/>
  <c r="N72" s="1"/>
  <c r="D72"/>
  <c r="C72" s="1"/>
  <c r="O71"/>
  <c r="N71" s="1"/>
  <c r="D71"/>
  <c r="C71" s="1"/>
  <c r="O70"/>
  <c r="N70" s="1"/>
  <c r="D70"/>
  <c r="C70" s="1"/>
  <c r="O69"/>
  <c r="N69" s="1"/>
  <c r="D69"/>
  <c r="C69" s="1"/>
  <c r="O68"/>
  <c r="N68" s="1"/>
  <c r="D68"/>
  <c r="C68" s="1"/>
  <c r="O67"/>
  <c r="N67" s="1"/>
  <c r="D67"/>
  <c r="C67" s="1"/>
  <c r="O66"/>
  <c r="N66" s="1"/>
  <c r="D66"/>
  <c r="C66" s="1"/>
  <c r="O65"/>
  <c r="N65" s="1"/>
  <c r="D65"/>
  <c r="O64"/>
  <c r="N64" s="1"/>
  <c r="D64"/>
  <c r="C64" s="1"/>
  <c r="O63"/>
  <c r="N63" s="1"/>
  <c r="D63"/>
  <c r="C63" s="1"/>
  <c r="O62"/>
  <c r="N62" s="1"/>
  <c r="D62"/>
  <c r="C62" s="1"/>
  <c r="O61"/>
  <c r="N61" s="1"/>
  <c r="D61"/>
  <c r="C61" s="1"/>
  <c r="O60"/>
  <c r="N60" s="1"/>
  <c r="D60"/>
  <c r="C60" s="1"/>
  <c r="O59"/>
  <c r="N59" s="1"/>
  <c r="D59"/>
  <c r="C59" s="1"/>
  <c r="O58"/>
  <c r="N58" s="1"/>
  <c r="D58"/>
  <c r="C58" s="1"/>
  <c r="S57"/>
  <c r="R57"/>
  <c r="Q57"/>
  <c r="P57"/>
  <c r="H57"/>
  <c r="G57"/>
  <c r="F57"/>
  <c r="E57"/>
  <c r="O55"/>
  <c r="N55" s="1"/>
  <c r="D55"/>
  <c r="C55" s="1"/>
  <c r="O54"/>
  <c r="N54" s="1"/>
  <c r="D54"/>
  <c r="C54" s="1"/>
  <c r="O53"/>
  <c r="N53" s="1"/>
  <c r="D53"/>
  <c r="C53" s="1"/>
  <c r="O52"/>
  <c r="N52" s="1"/>
  <c r="D52"/>
  <c r="C52" s="1"/>
  <c r="O51"/>
  <c r="N51" s="1"/>
  <c r="D51"/>
  <c r="C51" s="1"/>
  <c r="O50"/>
  <c r="N50" s="1"/>
  <c r="D50"/>
  <c r="C50" s="1"/>
  <c r="O49"/>
  <c r="N49" s="1"/>
  <c r="D49"/>
  <c r="C49" s="1"/>
  <c r="O48"/>
  <c r="N48" s="1"/>
  <c r="D48"/>
  <c r="C48" s="1"/>
  <c r="O47"/>
  <c r="N47" s="1"/>
  <c r="D47"/>
  <c r="C47" s="1"/>
  <c r="O46"/>
  <c r="N46" s="1"/>
  <c r="D46"/>
  <c r="C46" s="1"/>
  <c r="O45"/>
  <c r="N45" s="1"/>
  <c r="D45"/>
  <c r="C45" s="1"/>
  <c r="O44"/>
  <c r="N44" s="1"/>
  <c r="D44"/>
  <c r="C44" s="1"/>
  <c r="O43"/>
  <c r="N43" s="1"/>
  <c r="D43"/>
  <c r="C43" s="1"/>
  <c r="O42"/>
  <c r="N42" s="1"/>
  <c r="D42"/>
  <c r="C42" s="1"/>
  <c r="O41"/>
  <c r="N41" s="1"/>
  <c r="D41"/>
  <c r="C41" s="1"/>
  <c r="O40"/>
  <c r="N40" s="1"/>
  <c r="D40"/>
  <c r="C40" s="1"/>
  <c r="O39"/>
  <c r="D39"/>
  <c r="C39" s="1"/>
  <c r="S38"/>
  <c r="R38"/>
  <c r="Q38"/>
  <c r="P38"/>
  <c r="H38"/>
  <c r="G38"/>
  <c r="F38"/>
  <c r="E38"/>
  <c r="O36"/>
  <c r="N36" s="1"/>
  <c r="D36"/>
  <c r="C36" s="1"/>
  <c r="O35"/>
  <c r="N35" s="1"/>
  <c r="D35"/>
  <c r="C35" s="1"/>
  <c r="O34"/>
  <c r="N34" s="1"/>
  <c r="D34"/>
  <c r="C34" s="1"/>
  <c r="O33"/>
  <c r="N33" s="1"/>
  <c r="D33"/>
  <c r="C33" s="1"/>
  <c r="O32"/>
  <c r="N32" s="1"/>
  <c r="D32"/>
  <c r="C32" s="1"/>
  <c r="O31"/>
  <c r="N31" s="1"/>
  <c r="D31"/>
  <c r="C31" s="1"/>
  <c r="O30"/>
  <c r="N30" s="1"/>
  <c r="D30"/>
  <c r="C30" s="1"/>
  <c r="O29"/>
  <c r="N29" s="1"/>
  <c r="D29"/>
  <c r="C29" s="1"/>
  <c r="O28"/>
  <c r="N28" s="1"/>
  <c r="D28"/>
  <c r="C28" s="1"/>
  <c r="O27"/>
  <c r="N27" s="1"/>
  <c r="D27"/>
  <c r="C27" s="1"/>
  <c r="O26"/>
  <c r="N26" s="1"/>
  <c r="D26"/>
  <c r="C26" s="1"/>
  <c r="O25"/>
  <c r="N25" s="1"/>
  <c r="D25"/>
  <c r="C25" s="1"/>
  <c r="O24"/>
  <c r="N24" s="1"/>
  <c r="D24"/>
  <c r="C24" s="1"/>
  <c r="O23"/>
  <c r="N23" s="1"/>
  <c r="D23"/>
  <c r="C23" s="1"/>
  <c r="O22"/>
  <c r="N22" s="1"/>
  <c r="D22"/>
  <c r="C22" s="1"/>
  <c r="O21"/>
  <c r="N21" s="1"/>
  <c r="D21"/>
  <c r="C21" s="1"/>
  <c r="O20"/>
  <c r="N20" s="1"/>
  <c r="D20"/>
  <c r="C20" s="1"/>
  <c r="O19"/>
  <c r="N19" s="1"/>
  <c r="D19"/>
  <c r="C19" s="1"/>
  <c r="O18"/>
  <c r="N18" s="1"/>
  <c r="D18"/>
  <c r="C18" s="1"/>
  <c r="O17"/>
  <c r="N17" s="1"/>
  <c r="D17"/>
  <c r="C17" s="1"/>
  <c r="S16"/>
  <c r="R16"/>
  <c r="Q16"/>
  <c r="P16"/>
  <c r="H16"/>
  <c r="G16"/>
  <c r="F16"/>
  <c r="E16"/>
  <c r="O15"/>
  <c r="N15" s="1"/>
  <c r="D15"/>
  <c r="C15" s="1"/>
  <c r="O14"/>
  <c r="N14" s="1"/>
  <c r="D14"/>
  <c r="C14" s="1"/>
  <c r="O13"/>
  <c r="N13" s="1"/>
  <c r="D13"/>
  <c r="C13" s="1"/>
  <c r="O12"/>
  <c r="N12" s="1"/>
  <c r="D12"/>
  <c r="C12" s="1"/>
  <c r="O11"/>
  <c r="D11"/>
  <c r="C11" s="1"/>
  <c r="S10"/>
  <c r="R10"/>
  <c r="Q10"/>
  <c r="P10"/>
  <c r="H10"/>
  <c r="G10"/>
  <c r="F10"/>
  <c r="E10"/>
  <c r="D7" i="4"/>
  <c r="D12"/>
  <c r="D13"/>
  <c r="D14"/>
  <c r="D15"/>
  <c r="D11"/>
  <c r="D25"/>
  <c r="D26"/>
  <c r="D27"/>
  <c r="D28"/>
  <c r="D29"/>
  <c r="D30"/>
  <c r="D31"/>
  <c r="D32"/>
  <c r="D33"/>
  <c r="D34"/>
  <c r="D35"/>
  <c r="D36"/>
  <c r="D18"/>
  <c r="D19"/>
  <c r="D20"/>
  <c r="D21"/>
  <c r="D22"/>
  <c r="D23"/>
  <c r="D24"/>
  <c r="D17"/>
  <c r="D55"/>
  <c r="D48"/>
  <c r="D49"/>
  <c r="D50"/>
  <c r="D51"/>
  <c r="D52"/>
  <c r="D53"/>
  <c r="D54"/>
  <c r="D40"/>
  <c r="D41"/>
  <c r="D42"/>
  <c r="D43"/>
  <c r="D44"/>
  <c r="D45"/>
  <c r="D46"/>
  <c r="D47"/>
  <c r="D39"/>
  <c r="D76"/>
  <c r="D77"/>
  <c r="D64"/>
  <c r="D65"/>
  <c r="D66"/>
  <c r="D67"/>
  <c r="D68"/>
  <c r="D69"/>
  <c r="D70"/>
  <c r="D71"/>
  <c r="D72"/>
  <c r="D73"/>
  <c r="D74"/>
  <c r="D75"/>
  <c r="D59"/>
  <c r="D60"/>
  <c r="D61"/>
  <c r="D62"/>
  <c r="D63"/>
  <c r="D58"/>
  <c r="D93"/>
  <c r="D81"/>
  <c r="D82"/>
  <c r="D83"/>
  <c r="D84"/>
  <c r="D85"/>
  <c r="D86"/>
  <c r="D87"/>
  <c r="D88"/>
  <c r="D89"/>
  <c r="D90"/>
  <c r="D91"/>
  <c r="D92"/>
  <c r="D80"/>
  <c r="P9" i="6" l="1"/>
  <c r="P6" s="1"/>
  <c r="Q9"/>
  <c r="Q6" s="1"/>
  <c r="D10"/>
  <c r="D38"/>
  <c r="E9"/>
  <c r="E6" s="1"/>
  <c r="G9"/>
  <c r="G6" s="1"/>
  <c r="O38"/>
  <c r="F9"/>
  <c r="F6" s="1"/>
  <c r="D79"/>
  <c r="O10"/>
  <c r="H9"/>
  <c r="H6" s="1"/>
  <c r="O57"/>
  <c r="O79"/>
  <c r="R9"/>
  <c r="R6" s="1"/>
  <c r="O16"/>
  <c r="D57"/>
  <c r="S9"/>
  <c r="S6" s="1"/>
  <c r="C16"/>
  <c r="N16"/>
  <c r="N57"/>
  <c r="C79"/>
  <c r="C10"/>
  <c r="C38"/>
  <c r="D16"/>
  <c r="N80"/>
  <c r="N79" s="1"/>
  <c r="N11"/>
  <c r="N39"/>
  <c r="N38" s="1"/>
  <c r="C65"/>
  <c r="C7" i="4"/>
  <c r="C12"/>
  <c r="C13"/>
  <c r="C14"/>
  <c r="C15"/>
  <c r="C11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17"/>
  <c r="C40"/>
  <c r="C41"/>
  <c r="C42"/>
  <c r="C43"/>
  <c r="C44"/>
  <c r="C45"/>
  <c r="C46"/>
  <c r="C47"/>
  <c r="C48"/>
  <c r="C49"/>
  <c r="C50"/>
  <c r="C51"/>
  <c r="C52"/>
  <c r="C53"/>
  <c r="C54"/>
  <c r="C55"/>
  <c r="C39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58"/>
  <c r="C81"/>
  <c r="C82"/>
  <c r="C83"/>
  <c r="C84"/>
  <c r="C85"/>
  <c r="C86"/>
  <c r="C87"/>
  <c r="C88"/>
  <c r="C89"/>
  <c r="C90"/>
  <c r="C91"/>
  <c r="C92"/>
  <c r="C93"/>
  <c r="C80"/>
  <c r="D10"/>
  <c r="E10"/>
  <c r="F10"/>
  <c r="G10"/>
  <c r="H10"/>
  <c r="D38"/>
  <c r="E38"/>
  <c r="F38"/>
  <c r="G38"/>
  <c r="H38"/>
  <c r="D57"/>
  <c r="E57"/>
  <c r="F57"/>
  <c r="G57"/>
  <c r="H57"/>
  <c r="D79"/>
  <c r="E79"/>
  <c r="F79"/>
  <c r="G79"/>
  <c r="H79"/>
  <c r="H16"/>
  <c r="G16"/>
  <c r="F16"/>
  <c r="E16"/>
  <c r="D16"/>
  <c r="C57" i="6" l="1"/>
  <c r="O9"/>
  <c r="O6" s="1"/>
  <c r="D9"/>
  <c r="D6" s="1"/>
  <c r="N10"/>
  <c r="N9" s="1"/>
  <c r="N6" s="1"/>
  <c r="C10" i="4"/>
  <c r="C16"/>
  <c r="C38"/>
  <c r="C57"/>
  <c r="C79"/>
  <c r="H9"/>
  <c r="H6" s="1"/>
  <c r="E9"/>
  <c r="G9"/>
  <c r="D9"/>
  <c r="D6" s="1"/>
  <c r="F9"/>
  <c r="C9" i="6" l="1"/>
  <c r="C6" s="1"/>
  <c r="G6" i="4"/>
  <c r="F6"/>
  <c r="E6"/>
  <c r="C9"/>
  <c r="C6" s="1"/>
</calcChain>
</file>

<file path=xl/comments1.xml><?xml version="1.0" encoding="utf-8"?>
<comments xmlns="http://schemas.openxmlformats.org/spreadsheetml/2006/main">
  <authors>
    <author>ADMIN</author>
  </authors>
  <commentList>
    <comment ref="A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<sst xmlns="http://schemas.openxmlformats.org/spreadsheetml/2006/main" count="1769" uniqueCount="125">
  <si>
    <t>จังหวัด</t>
  </si>
  <si>
    <t>ปริมณฑล</t>
  </si>
  <si>
    <t>ภาคกลาง</t>
  </si>
  <si>
    <t>ภาคเหนือ</t>
  </si>
  <si>
    <t>ภาคตะวันออกเฉียงเหนือ</t>
  </si>
  <si>
    <t>ภาคใต้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</si>
  <si>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</si>
  <si>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</si>
  <si>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</si>
  <si>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</si>
  <si>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</si>
  <si>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</si>
  <si>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</si>
  <si>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</si>
  <si>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</si>
  <si>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</si>
  <si>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</si>
  <si>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</si>
  <si>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</si>
  <si>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</si>
  <si>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</si>
  <si>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</si>
  <si>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</si>
  <si>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สมุทรสงคราม</t>
  </si>
  <si>
    <t>เพชรบุรี</t>
  </si>
  <si>
    <t>ประจวบคีรีขันธ์</t>
  </si>
  <si>
    <t>สมุทรปราการ</t>
  </si>
  <si>
    <t>นนทบุรี</t>
  </si>
  <si>
    <t>ปทุมธานี</t>
  </si>
  <si>
    <t>นครปฐม</t>
  </si>
  <si>
    <t>สมุทรสาคร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</si>
  <si>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</si>
  <si>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</si>
  <si>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</si>
  <si>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</si>
  <si>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</si>
  <si>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</si>
  <si>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</si>
  <si>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</si>
  <si>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</si>
  <si>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</si>
  <si>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</si>
  <si>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</si>
  <si>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</si>
  <si>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</si>
  <si>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</si>
  <si>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</si>
  <si>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</si>
  <si>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 xml:space="preserve"> 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</si>
  <si>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</si>
  <si>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</si>
  <si>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</si>
  <si>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</si>
  <si>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</si>
  <si>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</si>
  <si>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</si>
  <si>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</si>
  <si>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</si>
  <si>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</si>
  <si>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</si>
  <si>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</si>
  <si>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</si>
  <si>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</si>
  <si>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</si>
  <si>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</si>
  <si>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</si>
  <si>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</si>
  <si>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</si>
  <si>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</si>
  <si>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</si>
  <si>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</si>
  <si>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</si>
  <si>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</si>
  <si>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</si>
  <si>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</si>
  <si>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</si>
  <si>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</si>
  <si>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</si>
  <si>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</si>
  <si>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</si>
  <si>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</si>
  <si>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</si>
  <si>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รายงานผลการปฏิบัติงานเก็บรวบรวมข้อมูลโครงการ สธ.63  พร.63  และ สทส.63</t>
  </si>
  <si>
    <t>จำนวนตัวอย่าง</t>
  </si>
  <si>
    <t>แบบบูรณาการ</t>
  </si>
  <si>
    <t>รวม</t>
  </si>
  <si>
    <t>สธ.63 (สธ. พร. สทส.)</t>
  </si>
  <si>
    <t>16 - 31 มี.ค.</t>
  </si>
  <si>
    <t>1 เม.ย. เป็นต้นไป</t>
  </si>
  <si>
    <t>ทอดแบบ</t>
  </si>
  <si>
    <t>เฉพาะแบบ พร.</t>
  </si>
  <si>
    <t>พร.63</t>
  </si>
  <si>
    <t>จำนวนตัวอย่างเฉพาะ</t>
  </si>
  <si>
    <t>ร่วมกับแบบ สธ.</t>
  </si>
  <si>
    <t xml:space="preserve"> แบบ สทส. ที่ไม่บูรณาการ</t>
  </si>
  <si>
    <t>สทส.63</t>
  </si>
  <si>
    <t>แจงนับได้</t>
  </si>
  <si>
    <t>แจงนับไม่ได้</t>
  </si>
  <si>
    <t>-</t>
  </si>
  <si>
    <t>ทั่วประเทศ</t>
  </si>
  <si>
    <t>ภูมิภาค</t>
  </si>
  <si>
    <t>กรุงเทพมหานคร</t>
  </si>
  <si>
    <t>หมายเหตุ</t>
  </si>
  <si>
    <t>ไม่มีการออกสนามช่วง 16- 31 มี.ค. 63</t>
  </si>
  <si>
    <t>รายงานผลการปฏิบัติงานเก็บรวบรวมข้อมูลโครงการ สทส.63</t>
  </si>
  <si>
    <t xml:space="preserve">หมายเหตุ :  จังหวัดที่ส่งรายงาน =  77 จังหวัด                      </t>
  </si>
  <si>
    <t>ดำเนินการแล้ว</t>
  </si>
  <si>
    <t>ยังไม่ดำเนินการ</t>
  </si>
  <si>
    <t xml:space="preserve">              จังหวัดที่เบิกค่างานสนามในช่วงวันที่ 16 - 31 มี.ค. 63 = 38 จังหวัด  </t>
  </si>
  <si>
    <t xml:space="preserve">                จังหวัดที่ไม่มีการเบิกค่างานสนามในช่วงวันที่ 16 - 31 มี.ค. 63 =  39 จังหวัด </t>
  </si>
  <si>
    <t xml:space="preserve">              จังหวัดที่เบิกค่างานสนามในช่วงวันที่ 16 - 31 มี.ค. 63 = 36 จังหวัด  </t>
  </si>
  <si>
    <t xml:space="preserve">                จังหวัดที่ไม่มีการเบิกค่างานสนามในช่วงวันที่ 16 - 31 มี.ค. 63 =  41 จังหวัด </t>
  </si>
  <si>
    <t>1เมษาเป็นต้นไป</t>
  </si>
  <si>
    <t>ดำเนิน</t>
  </si>
  <si>
    <t>อยู่ระหว่าง</t>
  </si>
  <si>
    <t>ยังไม่ได้</t>
  </si>
  <si>
    <t>การแล้ว</t>
  </si>
  <si>
    <t>ดำเนินการ</t>
  </si>
  <si>
    <t>อยู่ระหว่างดำเนินการ</t>
  </si>
  <si>
    <t>1 เม.ย เป็นต้นไป</t>
  </si>
  <si>
    <t>ปรับโดยยึดการรายงานช่วง 16 -31 มี.ค.</t>
  </si>
  <si>
    <t>ปรับไป27จ.</t>
  </si>
  <si>
    <t>จากที่จ.รายงานจริง</t>
  </si>
  <si>
    <t>ปรับไป35จ.</t>
  </si>
  <si>
    <t>ปรับไป30จ.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</si>
</sst>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</numFmts>
  <fonts count="16">
    <font>
      <sz val="11"/>
      <color theme="1"/>
      <name val="Tahoma"/>
      <family val="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1"/>
      <color theme="1"/>
      <name val="Tahoma"/>
      <family val="2"/>
      <scheme val="minor"/>
    </font>
    <font>
      <sz val="14"/>
      <name val="AngsanaUPC"/>
      <family val="1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b/>
      <sz val="16"/>
      <color theme="9"/>
      <name val="TH SarabunPSK"/>
      <family val="2"/>
    </font>
    <font>
      <b/>
      <sz val="16"/>
      <color rgb="FF00B0F0"/>
      <name val="TH SarabunPSK"/>
      <family val="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hair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hair">
        <color rgb="FF505050"/>
      </top>
      <bottom style="hair">
        <color rgb="FF50505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rgb="FF505050"/>
      </right>
      <top style="hair">
        <color indexed="64"/>
      </top>
      <bottom style="hair">
        <color indexed="64"/>
      </bottom>
      <diagonal/>
    </border>
    <border>
      <left style="thin">
        <color rgb="FF505050"/>
      </left>
      <right style="thin">
        <color rgb="FF505050"/>
      </right>
      <top/>
      <bottom style="hair">
        <color rgb="FF505050"/>
      </bottom>
      <diagonal/>
    </border>
    <border>
      <left style="thin">
        <color rgb="FF505050"/>
      </left>
      <right style="thin">
        <color rgb="FF505050"/>
      </right>
      <top style="hair">
        <color rgb="FF505050"/>
      </top>
      <bottom/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rgb="FF50505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505050"/>
      </top>
      <bottom style="hair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hair">
        <color rgb="FF505050"/>
      </bottom>
      <diagonal/>
    </border>
    <border>
      <left/>
      <right style="thin">
        <color rgb="FF505050"/>
      </right>
      <top/>
      <bottom/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indexed="64"/>
      </right>
      <top style="thin">
        <color rgb="FF505050"/>
      </top>
      <bottom/>
      <diagonal/>
    </border>
    <border>
      <left style="thin">
        <color rgb="FF505050"/>
      </left>
      <right style="thin">
        <color indexed="64"/>
      </right>
      <top/>
      <bottom/>
      <diagonal/>
    </border>
    <border>
      <left style="thin">
        <color rgb="FF505050"/>
      </left>
      <right style="thin">
        <color indexed="64"/>
      </right>
      <top/>
      <bottom style="thin">
        <color rgb="FF505050"/>
      </bottom>
      <diagonal/>
    </border>
    <border>
      <left/>
      <right style="thin">
        <color indexed="64"/>
      </right>
      <top style="thin">
        <color rgb="FF50505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505050"/>
      </bottom>
      <diagonal/>
    </border>
    <border>
      <left style="thin">
        <color rgb="FF505050"/>
      </left>
      <right style="thin">
        <color indexed="64"/>
      </right>
      <top/>
      <bottom style="hair">
        <color rgb="FF505050"/>
      </bottom>
      <diagonal/>
    </border>
    <border>
      <left style="thin">
        <color rgb="FF505050"/>
      </left>
      <right style="thin">
        <color indexed="64"/>
      </right>
      <top style="hair">
        <color rgb="FF505050"/>
      </top>
      <bottom style="hair">
        <color rgb="FF50505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505050"/>
      </left>
      <right style="thin">
        <color indexed="64"/>
      </right>
      <top style="hair">
        <color rgb="FF50505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7" fillId="0" borderId="0" applyFont="0" applyFill="0" applyBorder="0" applyAlignment="0" applyProtection="0"/>
    <xf numFmtId="187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8" xfId="1" applyFont="1" applyFill="1" applyBorder="1" applyAlignment="1">
      <alignment horizontal="left" indent="1"/>
    </xf>
    <xf numFmtId="0" fontId="2" fillId="0" borderId="9" xfId="1" applyFont="1" applyFill="1" applyBorder="1" applyAlignment="1">
      <alignment horizontal="left" indent="1"/>
    </xf>
    <xf numFmtId="0" fontId="5" fillId="0" borderId="7" xfId="0" applyFont="1" applyFill="1" applyBorder="1"/>
    <xf numFmtId="0" fontId="5" fillId="0" borderId="7" xfId="0" quotePrefix="1" applyFont="1" applyFill="1" applyBorder="1" applyAlignment="1">
      <alignment horizontal="right"/>
    </xf>
    <xf numFmtId="0" fontId="5" fillId="0" borderId="0" xfId="0" applyFont="1" applyFill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188" fontId="2" fillId="2" borderId="19" xfId="3" applyNumberFormat="1" applyFont="1" applyFill="1" applyBorder="1"/>
    <xf numFmtId="189" fontId="2" fillId="2" borderId="18" xfId="4" applyNumberFormat="1" applyFont="1" applyFill="1" applyBorder="1"/>
    <xf numFmtId="189" fontId="2" fillId="2" borderId="19" xfId="4" applyNumberFormat="1" applyFont="1" applyFill="1" applyBorder="1"/>
    <xf numFmtId="189" fontId="2" fillId="2" borderId="20" xfId="4" applyNumberFormat="1" applyFont="1" applyFill="1" applyBorder="1"/>
    <xf numFmtId="189" fontId="2" fillId="2" borderId="17" xfId="4" applyNumberFormat="1" applyFont="1" applyFill="1" applyBorder="1"/>
    <xf numFmtId="188" fontId="2" fillId="2" borderId="21" xfId="3" applyNumberFormat="1" applyFont="1" applyFill="1" applyBorder="1"/>
    <xf numFmtId="189" fontId="2" fillId="2" borderId="21" xfId="4" applyNumberFormat="1" applyFont="1" applyFill="1" applyBorder="1"/>
    <xf numFmtId="0" fontId="0" fillId="0" borderId="6" xfId="0" applyFill="1" applyBorder="1"/>
    <xf numFmtId="189" fontId="5" fillId="2" borderId="7" xfId="2" applyNumberFormat="1" applyFont="1" applyFill="1" applyBorder="1"/>
    <xf numFmtId="189" fontId="5" fillId="2" borderId="12" xfId="2" applyNumberFormat="1" applyFont="1" applyFill="1" applyBorder="1"/>
    <xf numFmtId="0" fontId="5" fillId="0" borderId="12" xfId="0" applyFont="1" applyFill="1" applyBorder="1"/>
    <xf numFmtId="0" fontId="0" fillId="2" borderId="5" xfId="0" applyFill="1" applyBorder="1"/>
    <xf numFmtId="0" fontId="2" fillId="0" borderId="0" xfId="1" applyFont="1" applyFill="1" applyBorder="1" applyAlignment="1">
      <alignment horizontal="left" indent="1"/>
    </xf>
    <xf numFmtId="189" fontId="2" fillId="0" borderId="7" xfId="2" applyNumberFormat="1" applyFont="1" applyFill="1" applyBorder="1"/>
    <xf numFmtId="0" fontId="2" fillId="0" borderId="7" xfId="0" applyFont="1" applyFill="1" applyBorder="1"/>
    <xf numFmtId="0" fontId="2" fillId="0" borderId="7" xfId="0" quotePrefix="1" applyFont="1" applyFill="1" applyBorder="1" applyAlignment="1">
      <alignment horizontal="right"/>
    </xf>
    <xf numFmtId="189" fontId="2" fillId="2" borderId="7" xfId="2" applyNumberFormat="1" applyFont="1" applyFill="1" applyBorder="1"/>
    <xf numFmtId="0" fontId="0" fillId="0" borderId="0" xfId="0" applyFill="1"/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2" fillId="0" borderId="0" xfId="0" applyFont="1" applyFill="1"/>
    <xf numFmtId="0" fontId="2" fillId="0" borderId="8" xfId="1" applyFont="1" applyFill="1" applyBorder="1"/>
    <xf numFmtId="0" fontId="2" fillId="0" borderId="10" xfId="1" applyFont="1" applyFill="1" applyBorder="1" applyAlignment="1">
      <alignment horizontal="left" indent="1"/>
    </xf>
    <xf numFmtId="0" fontId="0" fillId="0" borderId="5" xfId="0" applyFill="1" applyBorder="1"/>
    <xf numFmtId="188" fontId="2" fillId="2" borderId="20" xfId="3" applyNumberFormat="1" applyFont="1" applyFill="1" applyBorder="1"/>
    <xf numFmtId="189" fontId="5" fillId="0" borderId="11" xfId="2" applyNumberFormat="1" applyFont="1" applyFill="1" applyBorder="1"/>
    <xf numFmtId="189" fontId="5" fillId="2" borderId="11" xfId="2" applyNumberFormat="1" applyFont="1" applyFill="1" applyBorder="1"/>
    <xf numFmtId="189" fontId="5" fillId="0" borderId="11" xfId="2" applyNumberFormat="1" applyFont="1" applyFill="1" applyBorder="1" applyAlignment="1">
      <alignment horizontal="center"/>
    </xf>
    <xf numFmtId="188" fontId="10" fillId="2" borderId="22" xfId="0" applyNumberFormat="1" applyFont="1" applyFill="1" applyBorder="1" applyAlignment="1">
      <alignment horizontal="center"/>
    </xf>
    <xf numFmtId="188" fontId="10" fillId="0" borderId="22" xfId="0" applyNumberFormat="1" applyFont="1" applyFill="1" applyBorder="1" applyAlignment="1">
      <alignment horizontal="center"/>
    </xf>
    <xf numFmtId="0" fontId="10" fillId="0" borderId="0" xfId="0" applyFont="1" applyFill="1"/>
    <xf numFmtId="188" fontId="10" fillId="2" borderId="11" xfId="0" applyNumberFormat="1" applyFont="1" applyFill="1" applyBorder="1"/>
    <xf numFmtId="188" fontId="10" fillId="0" borderId="11" xfId="0" applyNumberFormat="1" applyFont="1" applyFill="1" applyBorder="1"/>
    <xf numFmtId="188" fontId="10" fillId="2" borderId="7" xfId="0" applyNumberFormat="1" applyFont="1" applyFill="1" applyBorder="1"/>
    <xf numFmtId="188" fontId="10" fillId="0" borderId="7" xfId="0" applyNumberFormat="1" applyFont="1" applyFill="1" applyBorder="1"/>
    <xf numFmtId="189" fontId="10" fillId="2" borderId="11" xfId="0" applyNumberFormat="1" applyFont="1" applyFill="1" applyBorder="1"/>
    <xf numFmtId="189" fontId="10" fillId="0" borderId="11" xfId="0" applyNumberFormat="1" applyFont="1" applyFill="1" applyBorder="1"/>
    <xf numFmtId="189" fontId="10" fillId="2" borderId="7" xfId="0" applyNumberFormat="1" applyFont="1" applyFill="1" applyBorder="1"/>
    <xf numFmtId="189" fontId="10" fillId="0" borderId="7" xfId="0" applyNumberFormat="1" applyFont="1" applyFill="1" applyBorder="1"/>
    <xf numFmtId="0" fontId="9" fillId="0" borderId="0" xfId="0" applyFont="1" applyFill="1"/>
    <xf numFmtId="0" fontId="9" fillId="0" borderId="0" xfId="1" applyFont="1" applyFill="1" applyBorder="1" applyAlignment="1">
      <alignment horizontal="left" indent="1"/>
    </xf>
    <xf numFmtId="0" fontId="5" fillId="2" borderId="15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/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/>
    <xf numFmtId="0" fontId="5" fillId="0" borderId="1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left"/>
    </xf>
    <xf numFmtId="0" fontId="5" fillId="0" borderId="28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5" fillId="0" borderId="30" xfId="0" applyFont="1" applyFill="1" applyBorder="1"/>
    <xf numFmtId="0" fontId="5" fillId="0" borderId="31" xfId="0" applyFont="1" applyFill="1" applyBorder="1"/>
    <xf numFmtId="0" fontId="10" fillId="0" borderId="31" xfId="0" applyFont="1" applyFill="1" applyBorder="1" applyAlignment="1">
      <alignment horizontal="center"/>
    </xf>
    <xf numFmtId="0" fontId="10" fillId="0" borderId="32" xfId="0" applyFont="1" applyFill="1" applyBorder="1" applyAlignment="1">
      <alignment horizontal="center"/>
    </xf>
    <xf numFmtId="0" fontId="2" fillId="0" borderId="19" xfId="1" applyFont="1" applyFill="1" applyBorder="1"/>
    <xf numFmtId="0" fontId="2" fillId="0" borderId="19" xfId="1" applyFont="1" applyFill="1" applyBorder="1" applyAlignment="1">
      <alignment horizontal="left" indent="1"/>
    </xf>
    <xf numFmtId="0" fontId="2" fillId="0" borderId="17" xfId="1" applyFont="1" applyFill="1" applyBorder="1" applyAlignment="1">
      <alignment horizontal="left" indent="1"/>
    </xf>
    <xf numFmtId="0" fontId="2" fillId="0" borderId="20" xfId="1" applyFont="1" applyFill="1" applyBorder="1" applyAlignment="1">
      <alignment horizontal="left" indent="1"/>
    </xf>
    <xf numFmtId="0" fontId="0" fillId="0" borderId="27" xfId="0" applyFill="1" applyBorder="1"/>
    <xf numFmtId="0" fontId="11" fillId="0" borderId="26" xfId="0" applyFont="1" applyFill="1" applyBorder="1" applyAlignment="1">
      <alignment horizontal="left"/>
    </xf>
    <xf numFmtId="0" fontId="5" fillId="0" borderId="31" xfId="0" applyFont="1" applyFill="1" applyBorder="1" applyAlignment="1">
      <alignment horizontal="left"/>
    </xf>
    <xf numFmtId="0" fontId="11" fillId="0" borderId="31" xfId="0" applyFont="1" applyFill="1" applyBorder="1" applyAlignment="1">
      <alignment horizontal="left"/>
    </xf>
    <xf numFmtId="0" fontId="10" fillId="0" borderId="32" xfId="0" applyFont="1" applyFill="1" applyBorder="1" applyAlignment="1">
      <alignment horizontal="left"/>
    </xf>
    <xf numFmtId="0" fontId="9" fillId="0" borderId="20" xfId="1" applyFont="1" applyFill="1" applyBorder="1" applyAlignment="1">
      <alignment horizontal="left"/>
    </xf>
    <xf numFmtId="0" fontId="2" fillId="0" borderId="19" xfId="1" applyFont="1" applyFill="1" applyBorder="1" applyAlignment="1">
      <alignment horizontal="left"/>
    </xf>
    <xf numFmtId="0" fontId="9" fillId="0" borderId="19" xfId="1" applyFont="1" applyFill="1" applyBorder="1" applyAlignment="1">
      <alignment horizontal="left"/>
    </xf>
    <xf numFmtId="0" fontId="9" fillId="0" borderId="33" xfId="1" applyFont="1" applyFill="1" applyBorder="1" applyAlignment="1">
      <alignment horizontal="left"/>
    </xf>
    <xf numFmtId="0" fontId="2" fillId="0" borderId="17" xfId="1" applyFont="1" applyFill="1" applyBorder="1" applyAlignment="1">
      <alignment horizontal="left"/>
    </xf>
    <xf numFmtId="0" fontId="2" fillId="0" borderId="20" xfId="1" applyFont="1" applyFill="1" applyBorder="1" applyAlignment="1">
      <alignment horizontal="left"/>
    </xf>
    <xf numFmtId="0" fontId="13" fillId="0" borderId="31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center"/>
    </xf>
    <xf numFmtId="0" fontId="2" fillId="0" borderId="9" xfId="1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11" xfId="0" applyFont="1" applyFill="1" applyBorder="1"/>
    <xf numFmtId="189" fontId="12" fillId="0" borderId="7" xfId="0" applyNumberFormat="1" applyFont="1" applyFill="1" applyBorder="1"/>
    <xf numFmtId="189" fontId="2" fillId="0" borderId="7" xfId="0" applyNumberFormat="1" applyFont="1" applyFill="1" applyBorder="1"/>
    <xf numFmtId="188" fontId="5" fillId="0" borderId="0" xfId="0" applyNumberFormat="1" applyFont="1" applyFill="1"/>
    <xf numFmtId="188" fontId="2" fillId="2" borderId="18" xfId="3" applyNumberFormat="1" applyFont="1" applyFill="1" applyBorder="1"/>
    <xf numFmtId="0" fontId="2" fillId="0" borderId="11" xfId="0" quotePrefix="1" applyFont="1" applyFill="1" applyBorder="1" applyAlignment="1">
      <alignment horizontal="right"/>
    </xf>
    <xf numFmtId="189" fontId="12" fillId="2" borderId="11" xfId="0" applyNumberFormat="1" applyFont="1" applyFill="1" applyBorder="1"/>
    <xf numFmtId="189" fontId="12" fillId="0" borderId="11" xfId="0" applyNumberFormat="1" applyFont="1" applyFill="1" applyBorder="1"/>
    <xf numFmtId="0" fontId="11" fillId="0" borderId="0" xfId="0" applyFont="1" applyFill="1"/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88" fontId="12" fillId="2" borderId="22" xfId="0" applyNumberFormat="1" applyFont="1" applyFill="1" applyBorder="1" applyAlignment="1">
      <alignment horizontal="center"/>
    </xf>
    <xf numFmtId="188" fontId="12" fillId="0" borderId="22" xfId="0" applyNumberFormat="1" applyFont="1" applyFill="1" applyBorder="1" applyAlignment="1">
      <alignment horizontal="center"/>
    </xf>
    <xf numFmtId="189" fontId="2" fillId="0" borderId="11" xfId="2" applyNumberFormat="1" applyFont="1" applyFill="1" applyBorder="1"/>
    <xf numFmtId="0" fontId="2" fillId="2" borderId="11" xfId="0" applyFont="1" applyFill="1" applyBorder="1"/>
    <xf numFmtId="0" fontId="2" fillId="0" borderId="7" xfId="0" applyFont="1" applyFill="1" applyBorder="1" applyAlignment="1">
      <alignment horizontal="center"/>
    </xf>
    <xf numFmtId="188" fontId="12" fillId="2" borderId="11" xfId="0" applyNumberFormat="1" applyFont="1" applyFill="1" applyBorder="1"/>
    <xf numFmtId="188" fontId="12" fillId="0" borderId="11" xfId="0" applyNumberFormat="1" applyFont="1" applyFill="1" applyBorder="1"/>
    <xf numFmtId="188" fontId="12" fillId="2" borderId="7" xfId="0" applyNumberFormat="1" applyFont="1" applyFill="1" applyBorder="1"/>
    <xf numFmtId="188" fontId="12" fillId="0" borderId="7" xfId="0" applyNumberFormat="1" applyFont="1" applyFill="1" applyBorder="1"/>
    <xf numFmtId="0" fontId="2" fillId="2" borderId="7" xfId="0" applyFont="1" applyFill="1" applyBorder="1"/>
    <xf numFmtId="189" fontId="12" fillId="2" borderId="7" xfId="0" applyNumberFormat="1" applyFont="1" applyFill="1" applyBorder="1"/>
    <xf numFmtId="0" fontId="2" fillId="0" borderId="12" xfId="0" applyFont="1" applyFill="1" applyBorder="1"/>
    <xf numFmtId="0" fontId="14" fillId="0" borderId="25" xfId="0" applyFont="1" applyFill="1" applyBorder="1" applyAlignment="1">
      <alignment horizontal="center"/>
    </xf>
    <xf numFmtId="2" fontId="10" fillId="0" borderId="34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44" xfId="0" applyFill="1" applyBorder="1"/>
    <xf numFmtId="0" fontId="5" fillId="3" borderId="35" xfId="0" applyFont="1" applyFill="1" applyBorder="1" applyAlignment="1">
      <alignment horizontal="center"/>
    </xf>
    <xf numFmtId="0" fontId="15" fillId="3" borderId="39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189" fontId="10" fillId="0" borderId="42" xfId="2" applyNumberFormat="1" applyFont="1" applyFill="1" applyBorder="1"/>
    <xf numFmtId="189" fontId="5" fillId="0" borderId="19" xfId="2" applyNumberFormat="1" applyFont="1" applyFill="1" applyBorder="1"/>
    <xf numFmtId="189" fontId="10" fillId="0" borderId="19" xfId="2" applyNumberFormat="1" applyFont="1" applyFill="1" applyBorder="1"/>
    <xf numFmtId="0" fontId="2" fillId="0" borderId="31" xfId="0" quotePrefix="1" applyFont="1" applyFill="1" applyBorder="1" applyAlignment="1">
      <alignment horizontal="right"/>
    </xf>
    <xf numFmtId="189" fontId="2" fillId="0" borderId="11" xfId="2" quotePrefix="1" applyNumberFormat="1" applyFont="1" applyFill="1" applyBorder="1" applyAlignment="1">
      <alignment horizontal="right"/>
    </xf>
    <xf numFmtId="189" fontId="9" fillId="0" borderId="19" xfId="2" applyNumberFormat="1" applyFont="1" applyFill="1" applyBorder="1"/>
    <xf numFmtId="0" fontId="9" fillId="0" borderId="11" xfId="0" quotePrefix="1" applyFont="1" applyFill="1" applyBorder="1" applyAlignment="1">
      <alignment horizontal="right"/>
    </xf>
    <xf numFmtId="0" fontId="9" fillId="0" borderId="31" xfId="0" quotePrefix="1" applyFont="1" applyFill="1" applyBorder="1" applyAlignment="1">
      <alignment horizontal="right"/>
    </xf>
    <xf numFmtId="0" fontId="5" fillId="3" borderId="38" xfId="0" applyFont="1" applyFill="1" applyBorder="1" applyAlignment="1">
      <alignment horizontal="center"/>
    </xf>
    <xf numFmtId="189" fontId="12" fillId="0" borderId="47" xfId="2" applyNumberFormat="1" applyFont="1" applyFill="1" applyBorder="1" applyAlignment="1">
      <alignment horizontal="center"/>
    </xf>
    <xf numFmtId="189" fontId="12" fillId="0" borderId="42" xfId="2" applyNumberFormat="1" applyFont="1" applyFill="1" applyBorder="1" applyAlignment="1">
      <alignment horizontal="center"/>
    </xf>
    <xf numFmtId="189" fontId="5" fillId="0" borderId="8" xfId="2" applyNumberFormat="1" applyFont="1" applyFill="1" applyBorder="1" applyAlignment="1">
      <alignment horizontal="left"/>
    </xf>
    <xf numFmtId="189" fontId="5" fillId="0" borderId="48" xfId="2" applyNumberFormat="1" applyFont="1" applyFill="1" applyBorder="1"/>
    <xf numFmtId="189" fontId="12" fillId="0" borderId="8" xfId="2" applyNumberFormat="1" applyFont="1" applyFill="1" applyBorder="1" applyAlignment="1">
      <alignment horizontal="left"/>
    </xf>
    <xf numFmtId="189" fontId="12" fillId="0" borderId="19" xfId="2" applyNumberFormat="1" applyFont="1" applyFill="1" applyBorder="1" applyAlignment="1">
      <alignment horizontal="left"/>
    </xf>
    <xf numFmtId="189" fontId="10" fillId="0" borderId="8" xfId="2" applyNumberFormat="1" applyFont="1" applyFill="1" applyBorder="1" applyAlignment="1">
      <alignment horizontal="left"/>
    </xf>
    <xf numFmtId="189" fontId="10" fillId="0" borderId="19" xfId="2" applyNumberFormat="1" applyFont="1" applyFill="1" applyBorder="1" applyAlignment="1">
      <alignment horizontal="left"/>
    </xf>
    <xf numFmtId="0" fontId="5" fillId="0" borderId="32" xfId="0" quotePrefix="1" applyFont="1" applyFill="1" applyBorder="1" applyAlignment="1">
      <alignment horizontal="right"/>
    </xf>
    <xf numFmtId="189" fontId="5" fillId="0" borderId="7" xfId="2" quotePrefix="1" applyNumberFormat="1" applyFont="1" applyFill="1" applyBorder="1" applyAlignment="1">
      <alignment horizontal="right"/>
    </xf>
    <xf numFmtId="189" fontId="9" fillId="0" borderId="8" xfId="2" applyNumberFormat="1" applyFont="1" applyFill="1" applyBorder="1" applyAlignment="1">
      <alignment horizontal="left"/>
    </xf>
    <xf numFmtId="0" fontId="9" fillId="0" borderId="7" xfId="0" quotePrefix="1" applyFont="1" applyFill="1" applyBorder="1" applyAlignment="1">
      <alignment horizontal="right"/>
    </xf>
    <xf numFmtId="0" fontId="9" fillId="0" borderId="32" xfId="0" quotePrefix="1" applyFont="1" applyFill="1" applyBorder="1" applyAlignment="1">
      <alignment horizontal="right"/>
    </xf>
    <xf numFmtId="0" fontId="5" fillId="0" borderId="49" xfId="0" quotePrefix="1" applyFont="1" applyFill="1" applyBorder="1" applyAlignment="1">
      <alignment horizontal="right"/>
    </xf>
    <xf numFmtId="0" fontId="0" fillId="0" borderId="50" xfId="0" applyFill="1" applyBorder="1"/>
    <xf numFmtId="0" fontId="0" fillId="0" borderId="51" xfId="0" applyFill="1" applyBorder="1"/>
    <xf numFmtId="0" fontId="5" fillId="0" borderId="0" xfId="0" applyFont="1" applyFill="1" applyBorder="1"/>
    <xf numFmtId="189" fontId="2" fillId="0" borderId="8" xfId="2" applyNumberFormat="1" applyFont="1" applyFill="1" applyBorder="1" applyAlignment="1">
      <alignment horizontal="left"/>
    </xf>
    <xf numFmtId="0" fontId="2" fillId="0" borderId="32" xfId="0" quotePrefix="1" applyFont="1" applyFill="1" applyBorder="1" applyAlignment="1">
      <alignment horizontal="right"/>
    </xf>
    <xf numFmtId="189" fontId="10" fillId="0" borderId="0" xfId="0" applyNumberFormat="1" applyFont="1" applyFill="1"/>
    <xf numFmtId="0" fontId="14" fillId="0" borderId="29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left"/>
    </xf>
    <xf numFmtId="0" fontId="5" fillId="0" borderId="29" xfId="0" applyFont="1" applyFill="1" applyBorder="1"/>
    <xf numFmtId="0" fontId="10" fillId="0" borderId="29" xfId="0" applyFont="1" applyFill="1" applyBorder="1" applyAlignment="1">
      <alignment horizontal="center"/>
    </xf>
    <xf numFmtId="0" fontId="11" fillId="0" borderId="29" xfId="0" applyFont="1" applyFill="1" applyBorder="1" applyAlignment="1">
      <alignment horizontal="left"/>
    </xf>
    <xf numFmtId="0" fontId="13" fillId="0" borderId="29" xfId="0" applyFont="1" applyFill="1" applyBorder="1" applyAlignment="1">
      <alignment horizontal="left"/>
    </xf>
    <xf numFmtId="0" fontId="0" fillId="0" borderId="29" xfId="0" applyFill="1" applyBorder="1"/>
    <xf numFmtId="189" fontId="2" fillId="0" borderId="19" xfId="2" applyNumberFormat="1" applyFont="1" applyFill="1" applyBorder="1"/>
    <xf numFmtId="189" fontId="11" fillId="0" borderId="42" xfId="2" applyNumberFormat="1" applyFont="1" applyFill="1" applyBorder="1"/>
    <xf numFmtId="189" fontId="11" fillId="0" borderId="0" xfId="0" applyNumberFormat="1" applyFont="1" applyFill="1"/>
    <xf numFmtId="0" fontId="6" fillId="0" borderId="0" xfId="0" applyFont="1" applyFill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5" fillId="3" borderId="45" xfId="0" applyFont="1" applyFill="1" applyBorder="1" applyAlignment="1">
      <alignment horizontal="center"/>
    </xf>
    <xf numFmtId="0" fontId="5" fillId="3" borderId="46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0" fontId="5" fillId="3" borderId="40" xfId="0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4" borderId="37" xfId="0" applyFill="1" applyBorder="1" applyAlignment="1">
      <alignment horizontal="center" vertical="center" wrapText="1"/>
    </xf>
  </cellXfs>
  <cellStyles count="5">
    <cellStyle name="Comma" xfId="2" builtinId="3"/>
    <cellStyle name="Comma_n_cwt" xfId="4"/>
    <cellStyle name="Normal" xfId="0" builtinId="0"/>
    <cellStyle name="Normal_n_cwt" xfId="1"/>
    <cellStyle name="เครื่องหมายจุลภาค_N_n_cwt_ict5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98"/>
  <sheetViews>
    <sheetView tabSelected="1" view="pageBreakPreview" zoomScaleNormal="80" zoomScaleSheetLayoutView="100" workbookViewId="0">
      <selection sqref="A1:X1"/>
    </sheetView>
  </sheetViews>
  <sheetFormatPr defaultColWidth="9.125" defaultRowHeight="14.25"/>
  <cols>
    <col min="1" max="1" width="24.625" style="27" customWidth="1"/>
    <col min="2" max="8" width="14.875" style="27" customWidth="1"/>
    <col min="9" max="12" width="9.125" style="27"/>
    <col min="13" max="13" width="14.375" style="27" customWidth="1"/>
    <col min="14" max="14" width="10.25" style="27" customWidth="1"/>
    <col min="15" max="15" width="9.625" style="27" customWidth="1"/>
    <col min="16" max="16" width="9.125" style="27" customWidth="1"/>
    <col min="17" max="17" width="10" style="27" customWidth="1"/>
    <col min="18" max="18" width="9" style="27" customWidth="1"/>
    <col min="19" max="19" width="14.875" style="27" customWidth="1"/>
    <col min="20" max="23" width="9.125" style="27"/>
    <col min="24" max="24" width="50" style="27" customWidth="1"/>
    <col min="25" max="25" width="10" style="27" customWidth="1"/>
    <col min="26" max="16384" width="9.125" style="27"/>
  </cols>
  <sheetData>
    <row r="1" spans="1:35" ht="25.9" customHeight="1">
      <c r="A1" s="157" t="s">
        <v>82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35" ht="27" customHeight="1">
      <c r="A2" s="5"/>
      <c r="B2" s="5"/>
      <c r="C2" s="91"/>
      <c r="D2" s="5"/>
      <c r="E2" s="5"/>
      <c r="F2" s="5"/>
      <c r="G2" s="5"/>
      <c r="H2" s="5"/>
      <c r="I2" s="158" t="s">
        <v>112</v>
      </c>
      <c r="J2" s="159"/>
      <c r="K2" s="159"/>
      <c r="L2" s="160"/>
      <c r="M2" s="91"/>
      <c r="N2" s="5"/>
      <c r="O2" s="5"/>
      <c r="P2" s="5"/>
      <c r="Q2" s="91"/>
      <c r="R2" s="5"/>
      <c r="T2" s="158" t="s">
        <v>112</v>
      </c>
      <c r="U2" s="159"/>
      <c r="V2" s="159"/>
      <c r="W2" s="160"/>
      <c r="X2" s="5"/>
      <c r="Y2" s="5"/>
      <c r="Z2" s="158" t="s">
        <v>112</v>
      </c>
      <c r="AA2" s="159"/>
      <c r="AB2" s="159"/>
      <c r="AC2" s="160"/>
      <c r="AD2" s="164" t="s">
        <v>123</v>
      </c>
      <c r="AE2" s="158" t="s">
        <v>112</v>
      </c>
      <c r="AF2" s="159"/>
      <c r="AG2" s="159"/>
      <c r="AH2" s="160"/>
      <c r="AI2" s="173" t="s">
        <v>124</v>
      </c>
    </row>
    <row r="3" spans="1:35" s="5" customFormat="1" ht="27.95" customHeight="1">
      <c r="A3" s="56" t="s">
        <v>0</v>
      </c>
      <c r="B3" s="53" t="s">
        <v>83</v>
      </c>
      <c r="C3" s="28"/>
      <c r="D3" s="167" t="s">
        <v>86</v>
      </c>
      <c r="E3" s="168"/>
      <c r="F3" s="168"/>
      <c r="G3" s="168"/>
      <c r="H3" s="169"/>
      <c r="I3" s="161" t="s">
        <v>120</v>
      </c>
      <c r="J3" s="162"/>
      <c r="K3" s="162"/>
      <c r="L3" s="163"/>
      <c r="M3" s="6" t="s">
        <v>83</v>
      </c>
      <c r="N3" s="28"/>
      <c r="O3" s="167" t="s">
        <v>91</v>
      </c>
      <c r="P3" s="168"/>
      <c r="Q3" s="168"/>
      <c r="R3" s="168"/>
      <c r="S3" s="169"/>
      <c r="T3" s="161" t="s">
        <v>120</v>
      </c>
      <c r="U3" s="162"/>
      <c r="V3" s="162"/>
      <c r="W3" s="163"/>
      <c r="X3" s="59" t="s">
        <v>102</v>
      </c>
      <c r="Y3" s="113"/>
      <c r="Z3" s="161" t="s">
        <v>122</v>
      </c>
      <c r="AA3" s="162"/>
      <c r="AB3" s="162"/>
      <c r="AC3" s="163"/>
      <c r="AD3" s="165"/>
      <c r="AE3" s="161" t="s">
        <v>122</v>
      </c>
      <c r="AF3" s="162"/>
      <c r="AG3" s="162"/>
      <c r="AH3" s="163"/>
      <c r="AI3" s="173"/>
    </row>
    <row r="4" spans="1:35" s="5" customFormat="1" ht="27.95" customHeight="1">
      <c r="A4" s="57"/>
      <c r="B4" s="7" t="s">
        <v>84</v>
      </c>
      <c r="C4" s="29" t="s">
        <v>85</v>
      </c>
      <c r="D4" s="170" t="s">
        <v>87</v>
      </c>
      <c r="E4" s="171"/>
      <c r="F4" s="171"/>
      <c r="G4" s="172"/>
      <c r="H4" s="28" t="s">
        <v>88</v>
      </c>
      <c r="I4" s="115" t="s">
        <v>85</v>
      </c>
      <c r="J4" s="115" t="s">
        <v>113</v>
      </c>
      <c r="K4" s="115" t="s">
        <v>114</v>
      </c>
      <c r="L4" s="115" t="s">
        <v>115</v>
      </c>
      <c r="M4" s="7" t="s">
        <v>90</v>
      </c>
      <c r="N4" s="29" t="s">
        <v>85</v>
      </c>
      <c r="O4" s="170" t="s">
        <v>87</v>
      </c>
      <c r="P4" s="171"/>
      <c r="Q4" s="171"/>
      <c r="R4" s="172"/>
      <c r="S4" s="28" t="s">
        <v>88</v>
      </c>
      <c r="T4" s="115" t="s">
        <v>85</v>
      </c>
      <c r="U4" s="115" t="s">
        <v>113</v>
      </c>
      <c r="V4" s="115" t="s">
        <v>114</v>
      </c>
      <c r="W4" s="115" t="s">
        <v>115</v>
      </c>
      <c r="X4" s="54"/>
      <c r="Y4" s="113"/>
      <c r="Z4" s="115" t="s">
        <v>85</v>
      </c>
      <c r="AA4" s="115" t="s">
        <v>113</v>
      </c>
      <c r="AB4" s="115" t="s">
        <v>114</v>
      </c>
      <c r="AC4" s="115" t="s">
        <v>115</v>
      </c>
      <c r="AD4" s="165"/>
      <c r="AE4" s="115" t="s">
        <v>85</v>
      </c>
      <c r="AF4" s="115" t="s">
        <v>113</v>
      </c>
      <c r="AG4" s="115" t="s">
        <v>114</v>
      </c>
      <c r="AH4" s="115" t="s">
        <v>115</v>
      </c>
      <c r="AI4" s="173"/>
    </row>
    <row r="5" spans="1:35" s="5" customFormat="1" ht="27.95" customHeight="1">
      <c r="A5" s="58"/>
      <c r="B5" s="97"/>
      <c r="C5" s="98"/>
      <c r="D5" s="98" t="s">
        <v>85</v>
      </c>
      <c r="E5" s="98" t="s">
        <v>96</v>
      </c>
      <c r="F5" s="98" t="s">
        <v>97</v>
      </c>
      <c r="G5" s="98" t="s">
        <v>89</v>
      </c>
      <c r="H5" s="98"/>
      <c r="I5" s="116"/>
      <c r="J5" s="117" t="s">
        <v>116</v>
      </c>
      <c r="K5" s="117" t="s">
        <v>117</v>
      </c>
      <c r="L5" s="117" t="s">
        <v>117</v>
      </c>
      <c r="M5" s="97"/>
      <c r="N5" s="98"/>
      <c r="O5" s="98" t="s">
        <v>85</v>
      </c>
      <c r="P5" s="98" t="s">
        <v>96</v>
      </c>
      <c r="Q5" s="98" t="s">
        <v>97</v>
      </c>
      <c r="R5" s="98" t="s">
        <v>89</v>
      </c>
      <c r="S5" s="98"/>
      <c r="T5" s="116"/>
      <c r="U5" s="117" t="s">
        <v>116</v>
      </c>
      <c r="V5" s="117" t="s">
        <v>117</v>
      </c>
      <c r="W5" s="117" t="s">
        <v>117</v>
      </c>
      <c r="X5" s="55"/>
      <c r="Y5" s="143"/>
      <c r="Z5" s="116"/>
      <c r="AA5" s="117" t="s">
        <v>116</v>
      </c>
      <c r="AB5" s="117" t="s">
        <v>117</v>
      </c>
      <c r="AC5" s="117" t="s">
        <v>117</v>
      </c>
      <c r="AD5" s="166"/>
      <c r="AE5" s="116"/>
      <c r="AF5" s="117" t="s">
        <v>116</v>
      </c>
      <c r="AG5" s="117" t="s">
        <v>117</v>
      </c>
      <c r="AH5" s="117" t="s">
        <v>117</v>
      </c>
      <c r="AI5" s="173"/>
    </row>
    <row r="6" spans="1:35" s="42" customFormat="1" ht="27.95" customHeight="1">
      <c r="A6" s="83" t="s">
        <v>99</v>
      </c>
      <c r="B6" s="99">
        <v>46662</v>
      </c>
      <c r="C6" s="100">
        <f>SUM(C7,C9)</f>
        <v>46662</v>
      </c>
      <c r="D6" s="100">
        <f t="shared" ref="D6:G6" si="0">SUM(D7,D9)</f>
        <v>7857</v>
      </c>
      <c r="E6" s="100">
        <f t="shared" si="0"/>
        <v>2951</v>
      </c>
      <c r="F6" s="100">
        <f t="shared" si="0"/>
        <v>1353</v>
      </c>
      <c r="G6" s="100">
        <f t="shared" si="0"/>
        <v>3553</v>
      </c>
      <c r="H6" s="100">
        <f>SUM(H7,H9)</f>
        <v>38805</v>
      </c>
      <c r="I6" s="118">
        <f>SUM(I7,I9)</f>
        <v>38805</v>
      </c>
      <c r="J6" s="118">
        <f t="shared" ref="J6:L6" si="1">SUM(J7,J9)</f>
        <v>3965</v>
      </c>
      <c r="K6" s="118">
        <f t="shared" si="1"/>
        <v>7277</v>
      </c>
      <c r="L6" s="118">
        <f t="shared" si="1"/>
        <v>27563</v>
      </c>
      <c r="M6" s="99">
        <v>5183</v>
      </c>
      <c r="N6" s="100">
        <f>SUM(N7,N9)</f>
        <v>5183</v>
      </c>
      <c r="O6" s="100">
        <f t="shared" ref="O6:R6" si="2">SUM(O7,O9)</f>
        <v>1202</v>
      </c>
      <c r="P6" s="100">
        <f t="shared" si="2"/>
        <v>399</v>
      </c>
      <c r="Q6" s="100">
        <f t="shared" si="2"/>
        <v>148</v>
      </c>
      <c r="R6" s="100">
        <f t="shared" si="2"/>
        <v>655</v>
      </c>
      <c r="S6" s="100">
        <f>SUM(S7,S9)</f>
        <v>3981</v>
      </c>
      <c r="T6" s="118">
        <f t="shared" ref="T6:W6" si="3">SUM(T7,T9)</f>
        <v>3981</v>
      </c>
      <c r="U6" s="118">
        <f t="shared" si="3"/>
        <v>361</v>
      </c>
      <c r="V6" s="118">
        <f t="shared" si="3"/>
        <v>1085</v>
      </c>
      <c r="W6" s="118">
        <f t="shared" si="3"/>
        <v>2535</v>
      </c>
      <c r="X6" s="111"/>
      <c r="Y6" s="147"/>
      <c r="Z6" s="118">
        <f>SUM(Z7,Z9)</f>
        <v>30593</v>
      </c>
      <c r="AA6" s="118">
        <f t="shared" ref="AA6:AH6" si="4">SUM(AA7,AA9)</f>
        <v>4075</v>
      </c>
      <c r="AB6" s="118">
        <f t="shared" si="4"/>
        <v>7537</v>
      </c>
      <c r="AC6" s="118">
        <f t="shared" si="4"/>
        <v>18981</v>
      </c>
      <c r="AD6" s="155">
        <f>COUNT(AD7:AD93)</f>
        <v>35</v>
      </c>
      <c r="AE6" s="118">
        <f t="shared" si="4"/>
        <v>3226</v>
      </c>
      <c r="AF6" s="118">
        <f t="shared" si="4"/>
        <v>383</v>
      </c>
      <c r="AG6" s="118">
        <f t="shared" si="4"/>
        <v>1480</v>
      </c>
      <c r="AH6" s="118">
        <f t="shared" si="4"/>
        <v>1363</v>
      </c>
      <c r="AI6" s="156">
        <f>COUNT(AI7:AI93)</f>
        <v>30</v>
      </c>
    </row>
    <row r="7" spans="1:35" s="5" customFormat="1" ht="27.95" customHeight="1">
      <c r="A7" s="84" t="s">
        <v>101</v>
      </c>
      <c r="B7" s="36">
        <v>11206</v>
      </c>
      <c r="C7" s="101">
        <v>11206</v>
      </c>
      <c r="D7" s="93" t="s">
        <v>98</v>
      </c>
      <c r="E7" s="93" t="s">
        <v>98</v>
      </c>
      <c r="F7" s="93" t="s">
        <v>98</v>
      </c>
      <c r="G7" s="93" t="s">
        <v>98</v>
      </c>
      <c r="H7" s="101">
        <v>11206</v>
      </c>
      <c r="I7" s="119">
        <f>SUM(J7:L7)</f>
        <v>11206</v>
      </c>
      <c r="J7" s="93" t="s">
        <v>98</v>
      </c>
      <c r="K7" s="93" t="s">
        <v>98</v>
      </c>
      <c r="L7" s="119">
        <v>11206</v>
      </c>
      <c r="M7" s="36">
        <v>250</v>
      </c>
      <c r="N7" s="88">
        <v>250</v>
      </c>
      <c r="O7" s="93" t="s">
        <v>98</v>
      </c>
      <c r="P7" s="93" t="s">
        <v>98</v>
      </c>
      <c r="Q7" s="93" t="s">
        <v>98</v>
      </c>
      <c r="R7" s="93" t="s">
        <v>98</v>
      </c>
      <c r="S7" s="88">
        <v>250</v>
      </c>
      <c r="T7" s="119">
        <f>SUM(U7:W7)</f>
        <v>250</v>
      </c>
      <c r="U7" s="93" t="s">
        <v>98</v>
      </c>
      <c r="V7" s="93" t="s">
        <v>98</v>
      </c>
      <c r="W7" s="119">
        <v>250</v>
      </c>
      <c r="X7" s="60" t="s">
        <v>103</v>
      </c>
      <c r="Y7" s="148"/>
      <c r="Z7" s="119">
        <f>SUM(AA7:AC7)</f>
        <v>10246</v>
      </c>
      <c r="AA7" s="93" t="s">
        <v>98</v>
      </c>
      <c r="AB7" s="93" t="s">
        <v>98</v>
      </c>
      <c r="AC7" s="119">
        <v>10246</v>
      </c>
      <c r="AD7" s="118">
        <f t="shared" ref="AD7:AD70" si="5">I7-Z7</f>
        <v>960</v>
      </c>
      <c r="AE7" s="119">
        <f>SUM(AF7:AH7)</f>
        <v>187</v>
      </c>
      <c r="AF7" s="93" t="s">
        <v>98</v>
      </c>
      <c r="AG7" s="93" t="s">
        <v>98</v>
      </c>
      <c r="AH7" s="119">
        <v>187</v>
      </c>
      <c r="AI7" s="146">
        <f t="shared" ref="AI7:AI68" si="6">T7-AE7</f>
        <v>63</v>
      </c>
    </row>
    <row r="8" spans="1:35" s="5" customFormat="1" ht="9" customHeight="1">
      <c r="A8" s="24"/>
      <c r="B8" s="102"/>
      <c r="C8" s="24"/>
      <c r="D8" s="103"/>
      <c r="E8" s="103"/>
      <c r="F8" s="24"/>
      <c r="G8" s="24"/>
      <c r="H8" s="24"/>
      <c r="I8" s="119"/>
      <c r="J8" s="119"/>
      <c r="K8" s="119"/>
      <c r="L8" s="119"/>
      <c r="M8" s="102"/>
      <c r="N8" s="24"/>
      <c r="O8" s="103"/>
      <c r="P8" s="103"/>
      <c r="Q8" s="24"/>
      <c r="R8" s="24"/>
      <c r="S8" s="24"/>
      <c r="T8" s="119"/>
      <c r="U8" s="119"/>
      <c r="V8" s="119"/>
      <c r="W8" s="119"/>
      <c r="X8" s="64"/>
      <c r="Y8" s="149"/>
      <c r="Z8" s="119"/>
      <c r="AA8" s="119"/>
      <c r="AB8" s="119"/>
      <c r="AC8" s="119"/>
      <c r="AD8" s="118"/>
      <c r="AE8" s="119"/>
      <c r="AF8" s="119"/>
      <c r="AG8" s="119"/>
      <c r="AH8" s="119"/>
      <c r="AI8" s="146"/>
    </row>
    <row r="9" spans="1:35" s="42" customFormat="1" ht="27.95" customHeight="1">
      <c r="A9" s="85" t="s">
        <v>100</v>
      </c>
      <c r="B9" s="104">
        <v>35456</v>
      </c>
      <c r="C9" s="105">
        <f>SUM(C10,C16,C38,C57,C79)</f>
        <v>35456</v>
      </c>
      <c r="D9" s="105">
        <f t="shared" ref="D9:H9" si="7">SUM(D10,D16,D38,D57,D79)</f>
        <v>7857</v>
      </c>
      <c r="E9" s="105">
        <f t="shared" si="7"/>
        <v>2951</v>
      </c>
      <c r="F9" s="105">
        <f t="shared" si="7"/>
        <v>1353</v>
      </c>
      <c r="G9" s="105">
        <f t="shared" si="7"/>
        <v>3553</v>
      </c>
      <c r="H9" s="105">
        <f t="shared" si="7"/>
        <v>27599</v>
      </c>
      <c r="I9" s="120">
        <f>SUM(I10,I16,I38,I57,I79)</f>
        <v>27599</v>
      </c>
      <c r="J9" s="120">
        <f t="shared" ref="J9:L9" si="8">SUM(J10,J16,J38,J57,J79)</f>
        <v>3965</v>
      </c>
      <c r="K9" s="120">
        <f t="shared" si="8"/>
        <v>7277</v>
      </c>
      <c r="L9" s="120">
        <f t="shared" si="8"/>
        <v>16357</v>
      </c>
      <c r="M9" s="104">
        <v>4933</v>
      </c>
      <c r="N9" s="105">
        <f>SUM(N10,N16,N38,N57,N79)</f>
        <v>4933</v>
      </c>
      <c r="O9" s="105">
        <f t="shared" ref="O9:W9" si="9">SUM(O10,O16,O38,O57,O79)</f>
        <v>1202</v>
      </c>
      <c r="P9" s="105">
        <f t="shared" si="9"/>
        <v>399</v>
      </c>
      <c r="Q9" s="105">
        <f t="shared" si="9"/>
        <v>148</v>
      </c>
      <c r="R9" s="105">
        <f t="shared" si="9"/>
        <v>655</v>
      </c>
      <c r="S9" s="105">
        <f t="shared" si="9"/>
        <v>3731</v>
      </c>
      <c r="T9" s="120">
        <f t="shared" si="9"/>
        <v>3731</v>
      </c>
      <c r="U9" s="120">
        <f t="shared" si="9"/>
        <v>361</v>
      </c>
      <c r="V9" s="120">
        <f t="shared" si="9"/>
        <v>1085</v>
      </c>
      <c r="W9" s="120">
        <f t="shared" si="9"/>
        <v>2285</v>
      </c>
      <c r="X9" s="65"/>
      <c r="Y9" s="150"/>
      <c r="Z9" s="120">
        <f>SUM(Z10,Z16,Z38,Z57,Z79)</f>
        <v>20347</v>
      </c>
      <c r="AA9" s="120">
        <f t="shared" ref="AA9:AH9" si="10">SUM(AA10,AA16,AA38,AA57,AA79)</f>
        <v>4075</v>
      </c>
      <c r="AB9" s="120">
        <f t="shared" si="10"/>
        <v>7537</v>
      </c>
      <c r="AC9" s="120">
        <f t="shared" si="10"/>
        <v>8735</v>
      </c>
      <c r="AD9" s="118"/>
      <c r="AE9" s="120">
        <f t="shared" si="10"/>
        <v>3039</v>
      </c>
      <c r="AF9" s="120">
        <f t="shared" si="10"/>
        <v>383</v>
      </c>
      <c r="AG9" s="120">
        <f t="shared" si="10"/>
        <v>1480</v>
      </c>
      <c r="AH9" s="120">
        <f t="shared" si="10"/>
        <v>1176</v>
      </c>
      <c r="AI9" s="146"/>
    </row>
    <row r="10" spans="1:35" s="42" customFormat="1" ht="27.95" customHeight="1">
      <c r="A10" s="85" t="s">
        <v>1</v>
      </c>
      <c r="B10" s="106">
        <v>6759</v>
      </c>
      <c r="C10" s="107">
        <f>SUM(C11:C15)</f>
        <v>6759</v>
      </c>
      <c r="D10" s="107">
        <f>SUM(D11:D15)</f>
        <v>1351</v>
      </c>
      <c r="E10" s="107">
        <f t="shared" ref="E10:H10" si="11">SUM(E11:E15)</f>
        <v>728</v>
      </c>
      <c r="F10" s="107">
        <f t="shared" si="11"/>
        <v>214</v>
      </c>
      <c r="G10" s="107">
        <f t="shared" si="11"/>
        <v>409</v>
      </c>
      <c r="H10" s="107">
        <f t="shared" si="11"/>
        <v>5408</v>
      </c>
      <c r="I10" s="120">
        <f>SUM(I11:I15)</f>
        <v>5408</v>
      </c>
      <c r="J10" s="120">
        <f t="shared" ref="J10:L10" si="12">SUM(J11:J15)</f>
        <v>1604</v>
      </c>
      <c r="K10" s="120">
        <f t="shared" si="12"/>
        <v>1584</v>
      </c>
      <c r="L10" s="120">
        <f t="shared" si="12"/>
        <v>2220</v>
      </c>
      <c r="M10" s="106">
        <v>223</v>
      </c>
      <c r="N10" s="107">
        <f>SUM(N11:N15)</f>
        <v>223</v>
      </c>
      <c r="O10" s="107">
        <f>SUM(O11:O15)</f>
        <v>31</v>
      </c>
      <c r="P10" s="107">
        <f t="shared" ref="P10:W10" si="13">SUM(P11:P15)</f>
        <v>16</v>
      </c>
      <c r="Q10" s="107">
        <f t="shared" si="13"/>
        <v>0</v>
      </c>
      <c r="R10" s="107">
        <f t="shared" si="13"/>
        <v>15</v>
      </c>
      <c r="S10" s="107">
        <f t="shared" si="13"/>
        <v>192</v>
      </c>
      <c r="T10" s="120">
        <f t="shared" si="13"/>
        <v>192</v>
      </c>
      <c r="U10" s="120">
        <f t="shared" si="13"/>
        <v>31</v>
      </c>
      <c r="V10" s="120">
        <f t="shared" si="13"/>
        <v>52</v>
      </c>
      <c r="W10" s="120">
        <f t="shared" si="13"/>
        <v>109</v>
      </c>
      <c r="X10" s="66"/>
      <c r="Y10" s="150"/>
      <c r="Z10" s="120">
        <f>SUM(Z11:Z15)</f>
        <v>5356</v>
      </c>
      <c r="AA10" s="120">
        <f t="shared" ref="AA10:AH10" si="14">SUM(AA11:AA15)</f>
        <v>1604</v>
      </c>
      <c r="AB10" s="120">
        <f t="shared" si="14"/>
        <v>1584</v>
      </c>
      <c r="AC10" s="120">
        <f t="shared" si="14"/>
        <v>2168</v>
      </c>
      <c r="AD10" s="118"/>
      <c r="AE10" s="120">
        <f t="shared" si="14"/>
        <v>128</v>
      </c>
      <c r="AF10" s="120">
        <f t="shared" si="14"/>
        <v>31</v>
      </c>
      <c r="AG10" s="120">
        <f t="shared" si="14"/>
        <v>52</v>
      </c>
      <c r="AH10" s="120">
        <f t="shared" si="14"/>
        <v>45</v>
      </c>
      <c r="AI10" s="146"/>
    </row>
    <row r="11" spans="1:35" s="32" customFormat="1" ht="27.95" customHeight="1">
      <c r="A11" s="33" t="s">
        <v>26</v>
      </c>
      <c r="B11" s="92">
        <v>1630</v>
      </c>
      <c r="C11" s="23">
        <f>SUM(D11,H11)</f>
        <v>1630</v>
      </c>
      <c r="D11" s="90">
        <f>SUM(E11:G11)</f>
        <v>73</v>
      </c>
      <c r="E11" s="93">
        <v>24</v>
      </c>
      <c r="F11" s="93">
        <v>49</v>
      </c>
      <c r="G11" s="93" t="s">
        <v>98</v>
      </c>
      <c r="H11" s="93">
        <v>1557</v>
      </c>
      <c r="I11" s="119">
        <f>SUM(J11:L11)</f>
        <v>1557</v>
      </c>
      <c r="J11" s="93">
        <v>841</v>
      </c>
      <c r="K11" s="93" t="s">
        <v>98</v>
      </c>
      <c r="L11" s="119">
        <v>716</v>
      </c>
      <c r="M11" s="15">
        <v>47</v>
      </c>
      <c r="N11" s="23">
        <f>SUM(O11,S11)</f>
        <v>47</v>
      </c>
      <c r="O11" s="90">
        <f>SUM(P11:R11)</f>
        <v>0</v>
      </c>
      <c r="P11" s="24"/>
      <c r="Q11" s="24"/>
      <c r="R11" s="24"/>
      <c r="S11" s="24">
        <v>47</v>
      </c>
      <c r="T11" s="119">
        <f>SUM(U11:W11)</f>
        <v>47</v>
      </c>
      <c r="U11" s="93" t="s">
        <v>98</v>
      </c>
      <c r="V11" s="93" t="s">
        <v>98</v>
      </c>
      <c r="W11" s="121">
        <v>47</v>
      </c>
      <c r="X11" s="74"/>
      <c r="Y11" s="151"/>
      <c r="Z11" s="119">
        <f>SUM(AA11:AC11)</f>
        <v>1557</v>
      </c>
      <c r="AA11" s="93">
        <v>841</v>
      </c>
      <c r="AB11" s="93" t="s">
        <v>98</v>
      </c>
      <c r="AC11" s="119">
        <v>716</v>
      </c>
      <c r="AD11" s="118"/>
      <c r="AE11" s="119">
        <f>SUM(AF11:AH11)</f>
        <v>0</v>
      </c>
      <c r="AF11" s="93" t="s">
        <v>98</v>
      </c>
      <c r="AG11" s="93" t="s">
        <v>98</v>
      </c>
      <c r="AH11" s="121" t="s">
        <v>98</v>
      </c>
      <c r="AI11" s="146">
        <f t="shared" si="6"/>
        <v>47</v>
      </c>
    </row>
    <row r="12" spans="1:35" s="5" customFormat="1" ht="27.95" customHeight="1">
      <c r="A12" s="33" t="s">
        <v>27</v>
      </c>
      <c r="B12" s="10">
        <v>1973</v>
      </c>
      <c r="C12" s="23">
        <f t="shared" ref="C12:C15" si="15">SUM(D12,H12)</f>
        <v>1973</v>
      </c>
      <c r="D12" s="90">
        <f t="shared" ref="D12:D15" si="16">SUM(E12:G12)</f>
        <v>607</v>
      </c>
      <c r="E12" s="93">
        <v>443</v>
      </c>
      <c r="F12" s="93">
        <v>90</v>
      </c>
      <c r="G12" s="93">
        <v>74</v>
      </c>
      <c r="H12" s="93">
        <v>1366</v>
      </c>
      <c r="I12" s="119">
        <f t="shared" ref="I12:I15" si="17">SUM(J12:L12)</f>
        <v>1366</v>
      </c>
      <c r="J12" s="93" t="s">
        <v>98</v>
      </c>
      <c r="K12" s="122">
        <v>1314</v>
      </c>
      <c r="L12" s="93">
        <v>52</v>
      </c>
      <c r="M12" s="15">
        <v>55</v>
      </c>
      <c r="N12" s="23">
        <f t="shared" ref="N12:N15" si="18">SUM(O12,S12)</f>
        <v>55</v>
      </c>
      <c r="O12" s="90">
        <f t="shared" ref="O12:O15" si="19">SUM(P12:R12)</f>
        <v>3</v>
      </c>
      <c r="P12" s="24">
        <v>3</v>
      </c>
      <c r="Q12" s="25" t="s">
        <v>98</v>
      </c>
      <c r="R12" s="25" t="s">
        <v>98</v>
      </c>
      <c r="S12" s="24">
        <v>52</v>
      </c>
      <c r="T12" s="119">
        <f t="shared" ref="T12:T15" si="20">SUM(U12:W12)</f>
        <v>52</v>
      </c>
      <c r="U12" s="93" t="s">
        <v>98</v>
      </c>
      <c r="V12" s="93">
        <v>52</v>
      </c>
      <c r="W12" s="121" t="s">
        <v>98</v>
      </c>
      <c r="X12" s="67"/>
      <c r="Y12" s="67"/>
      <c r="Z12" s="119">
        <f t="shared" ref="Z12:Z15" si="21">SUM(AA12:AC12)</f>
        <v>1314</v>
      </c>
      <c r="AA12" s="93" t="s">
        <v>98</v>
      </c>
      <c r="AB12" s="122">
        <v>1314</v>
      </c>
      <c r="AC12" s="93" t="s">
        <v>98</v>
      </c>
      <c r="AD12" s="118">
        <f t="shared" si="5"/>
        <v>52</v>
      </c>
      <c r="AE12" s="119">
        <f t="shared" ref="AE12:AE15" si="22">SUM(AF12:AH12)</f>
        <v>52</v>
      </c>
      <c r="AF12" s="93" t="s">
        <v>98</v>
      </c>
      <c r="AG12" s="93">
        <v>52</v>
      </c>
      <c r="AH12" s="121" t="s">
        <v>98</v>
      </c>
      <c r="AI12" s="146"/>
    </row>
    <row r="13" spans="1:35" s="5" customFormat="1" ht="27.95" customHeight="1">
      <c r="A13" s="33" t="s">
        <v>28</v>
      </c>
      <c r="B13" s="10">
        <v>1452</v>
      </c>
      <c r="C13" s="23">
        <f t="shared" si="15"/>
        <v>1452</v>
      </c>
      <c r="D13" s="90">
        <f t="shared" si="16"/>
        <v>0</v>
      </c>
      <c r="E13" s="25" t="s">
        <v>98</v>
      </c>
      <c r="F13" s="25" t="s">
        <v>98</v>
      </c>
      <c r="G13" s="25" t="s">
        <v>98</v>
      </c>
      <c r="H13" s="23">
        <v>1452</v>
      </c>
      <c r="I13" s="119">
        <f t="shared" si="17"/>
        <v>1452</v>
      </c>
      <c r="J13" s="93" t="s">
        <v>98</v>
      </c>
      <c r="K13" s="93" t="s">
        <v>98</v>
      </c>
      <c r="L13" s="119">
        <v>1452</v>
      </c>
      <c r="M13" s="15">
        <v>45</v>
      </c>
      <c r="N13" s="23">
        <f t="shared" si="18"/>
        <v>45</v>
      </c>
      <c r="O13" s="90">
        <f t="shared" si="19"/>
        <v>0</v>
      </c>
      <c r="P13" s="25" t="s">
        <v>98</v>
      </c>
      <c r="Q13" s="25" t="s">
        <v>98</v>
      </c>
      <c r="R13" s="25" t="s">
        <v>98</v>
      </c>
      <c r="S13" s="24">
        <v>45</v>
      </c>
      <c r="T13" s="119">
        <f t="shared" si="20"/>
        <v>45</v>
      </c>
      <c r="U13" s="93" t="s">
        <v>98</v>
      </c>
      <c r="V13" s="93" t="s">
        <v>98</v>
      </c>
      <c r="W13" s="121">
        <v>45</v>
      </c>
      <c r="X13" s="60" t="s">
        <v>103</v>
      </c>
      <c r="Y13" s="148"/>
      <c r="Z13" s="119">
        <f t="shared" si="21"/>
        <v>1452</v>
      </c>
      <c r="AA13" s="93" t="s">
        <v>98</v>
      </c>
      <c r="AB13" s="93" t="s">
        <v>98</v>
      </c>
      <c r="AC13" s="119">
        <v>1452</v>
      </c>
      <c r="AD13" s="118"/>
      <c r="AE13" s="119">
        <f t="shared" si="22"/>
        <v>45</v>
      </c>
      <c r="AF13" s="93" t="s">
        <v>98</v>
      </c>
      <c r="AG13" s="93" t="s">
        <v>98</v>
      </c>
      <c r="AH13" s="121">
        <v>45</v>
      </c>
      <c r="AI13" s="146"/>
    </row>
    <row r="14" spans="1:35" s="32" customFormat="1" ht="27.95" customHeight="1">
      <c r="A14" s="33" t="s">
        <v>29</v>
      </c>
      <c r="B14" s="10">
        <v>910</v>
      </c>
      <c r="C14" s="23">
        <f t="shared" si="15"/>
        <v>910</v>
      </c>
      <c r="D14" s="90">
        <f t="shared" si="16"/>
        <v>640</v>
      </c>
      <c r="E14" s="93">
        <v>261</v>
      </c>
      <c r="F14" s="93">
        <v>73</v>
      </c>
      <c r="G14" s="93">
        <v>306</v>
      </c>
      <c r="H14" s="93">
        <v>270</v>
      </c>
      <c r="I14" s="119">
        <f t="shared" si="17"/>
        <v>270</v>
      </c>
      <c r="J14" s="93" t="s">
        <v>98</v>
      </c>
      <c r="K14" s="93">
        <v>270</v>
      </c>
      <c r="L14" s="93" t="s">
        <v>98</v>
      </c>
      <c r="M14" s="15">
        <v>45</v>
      </c>
      <c r="N14" s="23">
        <f t="shared" si="18"/>
        <v>45</v>
      </c>
      <c r="O14" s="90">
        <f t="shared" si="19"/>
        <v>28</v>
      </c>
      <c r="P14" s="24">
        <v>13</v>
      </c>
      <c r="Q14" s="24"/>
      <c r="R14" s="24">
        <v>15</v>
      </c>
      <c r="S14" s="24">
        <v>17</v>
      </c>
      <c r="T14" s="119">
        <f t="shared" si="20"/>
        <v>17</v>
      </c>
      <c r="U14" s="93" t="s">
        <v>98</v>
      </c>
      <c r="V14" s="93" t="s">
        <v>98</v>
      </c>
      <c r="W14" s="121">
        <v>17</v>
      </c>
      <c r="X14" s="74"/>
      <c r="Y14" s="151"/>
      <c r="Z14" s="119">
        <f t="shared" si="21"/>
        <v>270</v>
      </c>
      <c r="AA14" s="93" t="s">
        <v>98</v>
      </c>
      <c r="AB14" s="93">
        <v>270</v>
      </c>
      <c r="AC14" s="93" t="s">
        <v>98</v>
      </c>
      <c r="AD14" s="118"/>
      <c r="AE14" s="119">
        <f t="shared" si="22"/>
        <v>0</v>
      </c>
      <c r="AF14" s="93" t="s">
        <v>98</v>
      </c>
      <c r="AG14" s="93" t="s">
        <v>98</v>
      </c>
      <c r="AH14" s="121" t="s">
        <v>98</v>
      </c>
      <c r="AI14" s="146">
        <f t="shared" si="6"/>
        <v>17</v>
      </c>
    </row>
    <row r="15" spans="1:35" s="5" customFormat="1" ht="27.95" customHeight="1">
      <c r="A15" s="86" t="s">
        <v>30</v>
      </c>
      <c r="B15" s="10">
        <v>794</v>
      </c>
      <c r="C15" s="23">
        <f t="shared" si="15"/>
        <v>794</v>
      </c>
      <c r="D15" s="90">
        <f t="shared" si="16"/>
        <v>31</v>
      </c>
      <c r="E15" s="25" t="s">
        <v>98</v>
      </c>
      <c r="F15" s="24">
        <v>2</v>
      </c>
      <c r="G15" s="24">
        <v>29</v>
      </c>
      <c r="H15" s="24">
        <v>763</v>
      </c>
      <c r="I15" s="119">
        <f t="shared" si="17"/>
        <v>763</v>
      </c>
      <c r="J15" s="93">
        <v>763</v>
      </c>
      <c r="K15" s="93" t="s">
        <v>98</v>
      </c>
      <c r="L15" s="93" t="s">
        <v>98</v>
      </c>
      <c r="M15" s="15">
        <v>31</v>
      </c>
      <c r="N15" s="23">
        <f t="shared" si="18"/>
        <v>31</v>
      </c>
      <c r="O15" s="90">
        <f t="shared" si="19"/>
        <v>0</v>
      </c>
      <c r="P15" s="25" t="s">
        <v>98</v>
      </c>
      <c r="Q15" s="25" t="s">
        <v>98</v>
      </c>
      <c r="R15" s="25" t="s">
        <v>98</v>
      </c>
      <c r="S15" s="24">
        <v>31</v>
      </c>
      <c r="T15" s="119">
        <f t="shared" si="20"/>
        <v>31</v>
      </c>
      <c r="U15" s="93">
        <v>31</v>
      </c>
      <c r="V15" s="93" t="s">
        <v>98</v>
      </c>
      <c r="W15" s="121" t="s">
        <v>98</v>
      </c>
      <c r="X15" s="74"/>
      <c r="Y15" s="151"/>
      <c r="Z15" s="119">
        <f t="shared" si="21"/>
        <v>763</v>
      </c>
      <c r="AA15" s="93">
        <v>763</v>
      </c>
      <c r="AB15" s="93" t="s">
        <v>98</v>
      </c>
      <c r="AC15" s="93" t="s">
        <v>98</v>
      </c>
      <c r="AD15" s="118"/>
      <c r="AE15" s="119">
        <f t="shared" si="22"/>
        <v>31</v>
      </c>
      <c r="AF15" s="93">
        <v>31</v>
      </c>
      <c r="AG15" s="93" t="s">
        <v>98</v>
      </c>
      <c r="AH15" s="121" t="s">
        <v>98</v>
      </c>
      <c r="AI15" s="146"/>
    </row>
    <row r="16" spans="1:35" s="42" customFormat="1" ht="27.95" customHeight="1">
      <c r="A16" s="85" t="s">
        <v>2</v>
      </c>
      <c r="B16" s="94">
        <v>8195</v>
      </c>
      <c r="C16" s="95">
        <f>SUM(C17:C36)</f>
        <v>8195</v>
      </c>
      <c r="D16" s="95">
        <f>SUM(D17:D36)</f>
        <v>3032</v>
      </c>
      <c r="E16" s="95">
        <f t="shared" ref="E16:H16" si="23">SUM(E17:E36)</f>
        <v>719</v>
      </c>
      <c r="F16" s="95">
        <f t="shared" si="23"/>
        <v>508</v>
      </c>
      <c r="G16" s="95">
        <f t="shared" si="23"/>
        <v>1805</v>
      </c>
      <c r="H16" s="95">
        <f t="shared" si="23"/>
        <v>5163</v>
      </c>
      <c r="I16" s="120">
        <f>SUM(I17:I36)</f>
        <v>5163</v>
      </c>
      <c r="J16" s="120">
        <f t="shared" ref="J16:L16" si="24">SUM(J17:J36)</f>
        <v>574</v>
      </c>
      <c r="K16" s="120">
        <f t="shared" si="24"/>
        <v>1828</v>
      </c>
      <c r="L16" s="120">
        <f t="shared" si="24"/>
        <v>2761</v>
      </c>
      <c r="M16" s="94">
        <v>1446</v>
      </c>
      <c r="N16" s="95">
        <f>SUM(N17:N36)</f>
        <v>1446</v>
      </c>
      <c r="O16" s="95">
        <f>SUM(O17:O36)</f>
        <v>573</v>
      </c>
      <c r="P16" s="95">
        <f t="shared" ref="P16:W16" si="25">SUM(P17:P36)</f>
        <v>118</v>
      </c>
      <c r="Q16" s="95">
        <f t="shared" si="25"/>
        <v>91</v>
      </c>
      <c r="R16" s="95">
        <f t="shared" si="25"/>
        <v>364</v>
      </c>
      <c r="S16" s="95">
        <f t="shared" si="25"/>
        <v>873</v>
      </c>
      <c r="T16" s="120">
        <f t="shared" si="25"/>
        <v>873</v>
      </c>
      <c r="U16" s="120">
        <f t="shared" si="25"/>
        <v>131</v>
      </c>
      <c r="V16" s="120">
        <f t="shared" si="25"/>
        <v>329</v>
      </c>
      <c r="W16" s="120">
        <f t="shared" si="25"/>
        <v>413</v>
      </c>
      <c r="X16" s="65"/>
      <c r="Y16" s="150"/>
      <c r="Z16" s="120">
        <f>SUM(Z17:Z36)</f>
        <v>3423</v>
      </c>
      <c r="AA16" s="120">
        <f t="shared" ref="AA16:AH16" si="26">SUM(AA17:AA36)</f>
        <v>574</v>
      </c>
      <c r="AB16" s="120">
        <f t="shared" si="26"/>
        <v>1898</v>
      </c>
      <c r="AC16" s="120">
        <f t="shared" si="26"/>
        <v>951</v>
      </c>
      <c r="AD16" s="118"/>
      <c r="AE16" s="120">
        <f t="shared" si="26"/>
        <v>625</v>
      </c>
      <c r="AF16" s="120">
        <f t="shared" si="26"/>
        <v>131</v>
      </c>
      <c r="AG16" s="120">
        <f t="shared" si="26"/>
        <v>365</v>
      </c>
      <c r="AH16" s="120">
        <f t="shared" si="26"/>
        <v>129</v>
      </c>
      <c r="AI16" s="146"/>
    </row>
    <row r="17" spans="1:35" s="5" customFormat="1" ht="26.1" customHeight="1">
      <c r="A17" s="1" t="s">
        <v>6</v>
      </c>
      <c r="B17" s="11">
        <v>515</v>
      </c>
      <c r="C17" s="90">
        <f>SUM(D17,H17)</f>
        <v>515</v>
      </c>
      <c r="D17" s="90">
        <f>SUM(E17:G17)</f>
        <v>0</v>
      </c>
      <c r="E17" s="93" t="s">
        <v>98</v>
      </c>
      <c r="F17" s="93" t="s">
        <v>98</v>
      </c>
      <c r="G17" s="93" t="s">
        <v>98</v>
      </c>
      <c r="H17" s="93">
        <v>515</v>
      </c>
      <c r="I17" s="119">
        <f>SUM(J17:L17)</f>
        <v>515</v>
      </c>
      <c r="J17" s="93">
        <v>424</v>
      </c>
      <c r="K17" s="93">
        <v>24</v>
      </c>
      <c r="L17" s="93">
        <v>67</v>
      </c>
      <c r="M17" s="16">
        <v>67</v>
      </c>
      <c r="N17" s="90">
        <f>SUM(O17,S17)</f>
        <v>67</v>
      </c>
      <c r="O17" s="90">
        <f>SUM(P17:R17)</f>
        <v>0</v>
      </c>
      <c r="P17" s="25" t="s">
        <v>98</v>
      </c>
      <c r="Q17" s="25" t="s">
        <v>98</v>
      </c>
      <c r="R17" s="25" t="s">
        <v>98</v>
      </c>
      <c r="S17" s="24">
        <v>67</v>
      </c>
      <c r="T17" s="119">
        <f>SUM(U17:W17)</f>
        <v>67</v>
      </c>
      <c r="U17" s="93">
        <v>63</v>
      </c>
      <c r="V17" s="93">
        <v>4</v>
      </c>
      <c r="W17" s="121" t="s">
        <v>98</v>
      </c>
      <c r="X17" s="60" t="s">
        <v>103</v>
      </c>
      <c r="Y17" s="148"/>
      <c r="Z17" s="119">
        <f>SUM(AA17:AC17)</f>
        <v>448</v>
      </c>
      <c r="AA17" s="93">
        <v>424</v>
      </c>
      <c r="AB17" s="93">
        <v>24</v>
      </c>
      <c r="AC17" s="93" t="s">
        <v>98</v>
      </c>
      <c r="AD17" s="118">
        <f t="shared" si="5"/>
        <v>67</v>
      </c>
      <c r="AE17" s="119">
        <f>SUM(AF17:AH17)</f>
        <v>67</v>
      </c>
      <c r="AF17" s="93">
        <v>63</v>
      </c>
      <c r="AG17" s="93">
        <v>4</v>
      </c>
      <c r="AH17" s="121" t="s">
        <v>98</v>
      </c>
      <c r="AI17" s="146"/>
    </row>
    <row r="18" spans="1:35" s="5" customFormat="1" ht="26.1" customHeight="1">
      <c r="A18" s="1" t="s">
        <v>7</v>
      </c>
      <c r="B18" s="12">
        <v>125</v>
      </c>
      <c r="C18" s="90">
        <f t="shared" ref="C18:C36" si="27">SUM(D18,H18)</f>
        <v>125</v>
      </c>
      <c r="D18" s="90">
        <f t="shared" ref="D18:D36" si="28">SUM(E18:G18)</f>
        <v>0</v>
      </c>
      <c r="E18" s="93" t="s">
        <v>98</v>
      </c>
      <c r="F18" s="93" t="s">
        <v>98</v>
      </c>
      <c r="G18" s="93" t="s">
        <v>98</v>
      </c>
      <c r="H18" s="93">
        <v>125</v>
      </c>
      <c r="I18" s="154">
        <f t="shared" ref="I18:I36" si="29">SUM(J18:L18)</f>
        <v>125</v>
      </c>
      <c r="J18" s="93">
        <v>28</v>
      </c>
      <c r="K18" s="93" t="s">
        <v>98</v>
      </c>
      <c r="L18" s="93">
        <v>97</v>
      </c>
      <c r="M18" s="16">
        <v>16</v>
      </c>
      <c r="N18" s="90">
        <f t="shared" ref="N18:N36" si="30">SUM(O18,S18)</f>
        <v>16</v>
      </c>
      <c r="O18" s="90">
        <f t="shared" ref="O18:O36" si="31">SUM(P18:R18)</f>
        <v>0</v>
      </c>
      <c r="P18" s="25" t="s">
        <v>98</v>
      </c>
      <c r="Q18" s="25" t="s">
        <v>98</v>
      </c>
      <c r="R18" s="25" t="s">
        <v>98</v>
      </c>
      <c r="S18" s="24">
        <v>16</v>
      </c>
      <c r="T18" s="154">
        <f t="shared" ref="T18:T36" si="32">SUM(U18:W18)</f>
        <v>16</v>
      </c>
      <c r="U18" s="93">
        <v>8</v>
      </c>
      <c r="V18" s="93" t="s">
        <v>98</v>
      </c>
      <c r="W18" s="121">
        <v>8</v>
      </c>
      <c r="X18" s="60" t="s">
        <v>103</v>
      </c>
      <c r="Y18" s="148"/>
      <c r="Z18" s="123">
        <f t="shared" ref="Z18:Z36" si="33">SUM(AA18:AC18)</f>
        <v>28</v>
      </c>
      <c r="AA18" s="124">
        <v>28</v>
      </c>
      <c r="AB18" s="124" t="s">
        <v>98</v>
      </c>
      <c r="AC18" s="124" t="s">
        <v>98</v>
      </c>
      <c r="AD18" s="118">
        <f t="shared" si="5"/>
        <v>97</v>
      </c>
      <c r="AE18" s="123">
        <f t="shared" ref="AE18:AE36" si="34">SUM(AF18:AH18)</f>
        <v>8</v>
      </c>
      <c r="AF18" s="124">
        <v>8</v>
      </c>
      <c r="AG18" s="124" t="s">
        <v>98</v>
      </c>
      <c r="AH18" s="125" t="s">
        <v>98</v>
      </c>
      <c r="AI18" s="146">
        <f t="shared" si="6"/>
        <v>8</v>
      </c>
    </row>
    <row r="19" spans="1:35" s="5" customFormat="1" ht="26.1" customHeight="1">
      <c r="A19" s="1" t="s">
        <v>8</v>
      </c>
      <c r="B19" s="12">
        <v>332</v>
      </c>
      <c r="C19" s="90">
        <f t="shared" si="27"/>
        <v>332</v>
      </c>
      <c r="D19" s="90">
        <f t="shared" si="28"/>
        <v>332</v>
      </c>
      <c r="E19" s="24">
        <v>125</v>
      </c>
      <c r="F19" s="24">
        <v>10</v>
      </c>
      <c r="G19" s="24">
        <v>197</v>
      </c>
      <c r="H19" s="25" t="s">
        <v>98</v>
      </c>
      <c r="I19" s="119">
        <f t="shared" si="29"/>
        <v>0</v>
      </c>
      <c r="J19" s="93" t="s">
        <v>98</v>
      </c>
      <c r="K19" s="93" t="s">
        <v>98</v>
      </c>
      <c r="L19" s="93" t="s">
        <v>98</v>
      </c>
      <c r="M19" s="16">
        <v>44</v>
      </c>
      <c r="N19" s="90">
        <f t="shared" si="30"/>
        <v>44</v>
      </c>
      <c r="O19" s="90">
        <f t="shared" si="31"/>
        <v>44</v>
      </c>
      <c r="P19" s="24">
        <v>12</v>
      </c>
      <c r="Q19" s="25" t="s">
        <v>98</v>
      </c>
      <c r="R19" s="24">
        <v>32</v>
      </c>
      <c r="S19" s="25" t="s">
        <v>98</v>
      </c>
      <c r="T19" s="119">
        <f t="shared" si="32"/>
        <v>0</v>
      </c>
      <c r="U19" s="93" t="s">
        <v>98</v>
      </c>
      <c r="V19" s="93" t="s">
        <v>98</v>
      </c>
      <c r="W19" s="121" t="s">
        <v>98</v>
      </c>
      <c r="X19" s="68"/>
      <c r="Y19" s="68"/>
      <c r="Z19" s="119">
        <f t="shared" si="33"/>
        <v>0</v>
      </c>
      <c r="AA19" s="93" t="s">
        <v>98</v>
      </c>
      <c r="AB19" s="93" t="s">
        <v>98</v>
      </c>
      <c r="AC19" s="93" t="s">
        <v>98</v>
      </c>
      <c r="AD19" s="118"/>
      <c r="AE19" s="119">
        <f t="shared" si="34"/>
        <v>0</v>
      </c>
      <c r="AF19" s="93" t="s">
        <v>98</v>
      </c>
      <c r="AG19" s="93" t="s">
        <v>98</v>
      </c>
      <c r="AH19" s="121" t="s">
        <v>98</v>
      </c>
      <c r="AI19" s="146"/>
    </row>
    <row r="20" spans="1:35" s="5" customFormat="1" ht="26.1" customHeight="1">
      <c r="A20" s="1" t="s">
        <v>9</v>
      </c>
      <c r="B20" s="12">
        <v>140</v>
      </c>
      <c r="C20" s="90">
        <f t="shared" si="27"/>
        <v>140</v>
      </c>
      <c r="D20" s="90">
        <f t="shared" si="28"/>
        <v>140</v>
      </c>
      <c r="E20" s="24">
        <v>89</v>
      </c>
      <c r="F20" s="24">
        <v>32</v>
      </c>
      <c r="G20" s="24">
        <v>19</v>
      </c>
      <c r="H20" s="25" t="s">
        <v>98</v>
      </c>
      <c r="I20" s="119">
        <f t="shared" si="29"/>
        <v>0</v>
      </c>
      <c r="J20" s="93" t="s">
        <v>98</v>
      </c>
      <c r="K20" s="93" t="s">
        <v>98</v>
      </c>
      <c r="L20" s="93" t="s">
        <v>98</v>
      </c>
      <c r="M20" s="16">
        <v>32</v>
      </c>
      <c r="N20" s="90">
        <f t="shared" si="30"/>
        <v>32</v>
      </c>
      <c r="O20" s="90">
        <f t="shared" si="31"/>
        <v>32</v>
      </c>
      <c r="P20" s="24">
        <v>22</v>
      </c>
      <c r="Q20" s="24">
        <v>5</v>
      </c>
      <c r="R20" s="24">
        <v>5</v>
      </c>
      <c r="S20" s="25" t="s">
        <v>98</v>
      </c>
      <c r="T20" s="119">
        <f t="shared" si="32"/>
        <v>0</v>
      </c>
      <c r="U20" s="93" t="s">
        <v>98</v>
      </c>
      <c r="V20" s="93" t="s">
        <v>98</v>
      </c>
      <c r="W20" s="121" t="s">
        <v>98</v>
      </c>
      <c r="X20" s="68"/>
      <c r="Y20" s="68"/>
      <c r="Z20" s="119">
        <f t="shared" si="33"/>
        <v>0</v>
      </c>
      <c r="AA20" s="93" t="s">
        <v>98</v>
      </c>
      <c r="AB20" s="93" t="s">
        <v>98</v>
      </c>
      <c r="AC20" s="93" t="s">
        <v>98</v>
      </c>
      <c r="AD20" s="118"/>
      <c r="AE20" s="119">
        <f t="shared" si="34"/>
        <v>0</v>
      </c>
      <c r="AF20" s="93" t="s">
        <v>98</v>
      </c>
      <c r="AG20" s="93" t="s">
        <v>98</v>
      </c>
      <c r="AH20" s="121" t="s">
        <v>98</v>
      </c>
      <c r="AI20" s="146"/>
    </row>
    <row r="21" spans="1:35" s="5" customFormat="1" ht="26.1" customHeight="1">
      <c r="A21" s="1" t="s">
        <v>10</v>
      </c>
      <c r="B21" s="12">
        <v>139</v>
      </c>
      <c r="C21" s="90">
        <f t="shared" si="27"/>
        <v>139</v>
      </c>
      <c r="D21" s="90">
        <f t="shared" si="28"/>
        <v>139</v>
      </c>
      <c r="E21" s="24">
        <v>72</v>
      </c>
      <c r="F21" s="24">
        <v>19</v>
      </c>
      <c r="G21" s="24">
        <v>48</v>
      </c>
      <c r="H21" s="25" t="s">
        <v>98</v>
      </c>
      <c r="I21" s="119">
        <f t="shared" si="29"/>
        <v>0</v>
      </c>
      <c r="J21" s="93" t="s">
        <v>98</v>
      </c>
      <c r="K21" s="93" t="s">
        <v>98</v>
      </c>
      <c r="L21" s="93" t="s">
        <v>98</v>
      </c>
      <c r="M21" s="16">
        <v>34</v>
      </c>
      <c r="N21" s="90">
        <f t="shared" si="30"/>
        <v>34</v>
      </c>
      <c r="O21" s="90">
        <f t="shared" si="31"/>
        <v>34</v>
      </c>
      <c r="P21" s="24">
        <v>15</v>
      </c>
      <c r="Q21" s="24">
        <v>2</v>
      </c>
      <c r="R21" s="24">
        <v>17</v>
      </c>
      <c r="S21" s="25" t="s">
        <v>98</v>
      </c>
      <c r="T21" s="119">
        <f t="shared" si="32"/>
        <v>0</v>
      </c>
      <c r="U21" s="93" t="s">
        <v>98</v>
      </c>
      <c r="V21" s="93" t="s">
        <v>98</v>
      </c>
      <c r="W21" s="121" t="s">
        <v>98</v>
      </c>
      <c r="X21" s="68"/>
      <c r="Y21" s="68"/>
      <c r="Z21" s="119">
        <f t="shared" si="33"/>
        <v>0</v>
      </c>
      <c r="AA21" s="93" t="s">
        <v>98</v>
      </c>
      <c r="AB21" s="93" t="s">
        <v>98</v>
      </c>
      <c r="AC21" s="93" t="s">
        <v>98</v>
      </c>
      <c r="AD21" s="118"/>
      <c r="AE21" s="119">
        <f t="shared" si="34"/>
        <v>0</v>
      </c>
      <c r="AF21" s="93" t="s">
        <v>98</v>
      </c>
      <c r="AG21" s="93" t="s">
        <v>98</v>
      </c>
      <c r="AH21" s="121" t="s">
        <v>98</v>
      </c>
      <c r="AI21" s="146"/>
    </row>
    <row r="22" spans="1:35" s="5" customFormat="1" ht="26.1" customHeight="1">
      <c r="A22" s="1" t="s">
        <v>11</v>
      </c>
      <c r="B22" s="12">
        <v>384</v>
      </c>
      <c r="C22" s="90">
        <f t="shared" si="27"/>
        <v>384</v>
      </c>
      <c r="D22" s="90">
        <f t="shared" si="28"/>
        <v>348</v>
      </c>
      <c r="E22" s="93">
        <v>41</v>
      </c>
      <c r="F22" s="93">
        <v>63</v>
      </c>
      <c r="G22" s="93">
        <v>244</v>
      </c>
      <c r="H22" s="93">
        <v>36</v>
      </c>
      <c r="I22" s="119">
        <f t="shared" si="29"/>
        <v>36</v>
      </c>
      <c r="J22" s="93" t="s">
        <v>98</v>
      </c>
      <c r="K22" s="93" t="s">
        <v>98</v>
      </c>
      <c r="L22" s="93">
        <v>36</v>
      </c>
      <c r="M22" s="16">
        <v>51</v>
      </c>
      <c r="N22" s="90">
        <f t="shared" si="30"/>
        <v>51</v>
      </c>
      <c r="O22" s="90">
        <f t="shared" si="31"/>
        <v>47</v>
      </c>
      <c r="P22" s="24">
        <v>10</v>
      </c>
      <c r="Q22" s="24">
        <v>4</v>
      </c>
      <c r="R22" s="24">
        <v>33</v>
      </c>
      <c r="S22" s="24">
        <v>4</v>
      </c>
      <c r="T22" s="119">
        <f t="shared" si="32"/>
        <v>4</v>
      </c>
      <c r="U22" s="93" t="s">
        <v>98</v>
      </c>
      <c r="V22" s="93" t="s">
        <v>98</v>
      </c>
      <c r="W22" s="121">
        <v>4</v>
      </c>
      <c r="X22" s="68"/>
      <c r="Y22" s="68"/>
      <c r="Z22" s="119">
        <f t="shared" si="33"/>
        <v>32</v>
      </c>
      <c r="AA22" s="93" t="s">
        <v>98</v>
      </c>
      <c r="AB22" s="93" t="s">
        <v>98</v>
      </c>
      <c r="AC22" s="93">
        <v>32</v>
      </c>
      <c r="AD22" s="118">
        <f t="shared" si="5"/>
        <v>4</v>
      </c>
      <c r="AE22" s="119">
        <f t="shared" si="34"/>
        <v>4</v>
      </c>
      <c r="AF22" s="93" t="s">
        <v>98</v>
      </c>
      <c r="AG22" s="93" t="s">
        <v>98</v>
      </c>
      <c r="AH22" s="121">
        <v>4</v>
      </c>
      <c r="AI22" s="146"/>
    </row>
    <row r="23" spans="1:35" s="5" customFormat="1" ht="26.1" customHeight="1">
      <c r="A23" s="1" t="s">
        <v>12</v>
      </c>
      <c r="B23" s="12">
        <v>1818</v>
      </c>
      <c r="C23" s="90">
        <f t="shared" si="27"/>
        <v>1818</v>
      </c>
      <c r="D23" s="90">
        <f t="shared" si="28"/>
        <v>771</v>
      </c>
      <c r="E23" s="24">
        <v>142</v>
      </c>
      <c r="F23" s="24">
        <v>191</v>
      </c>
      <c r="G23" s="24">
        <v>438</v>
      </c>
      <c r="H23" s="23">
        <v>1047</v>
      </c>
      <c r="I23" s="119">
        <f t="shared" si="29"/>
        <v>1047</v>
      </c>
      <c r="J23" s="93" t="s">
        <v>98</v>
      </c>
      <c r="K23" s="93">
        <v>366</v>
      </c>
      <c r="L23" s="93">
        <v>681</v>
      </c>
      <c r="M23" s="16">
        <v>177</v>
      </c>
      <c r="N23" s="90">
        <f t="shared" si="30"/>
        <v>177</v>
      </c>
      <c r="O23" s="90">
        <f t="shared" si="31"/>
        <v>80</v>
      </c>
      <c r="P23" s="24">
        <v>7</v>
      </c>
      <c r="Q23" s="24">
        <v>34</v>
      </c>
      <c r="R23" s="24">
        <v>39</v>
      </c>
      <c r="S23" s="24">
        <v>97</v>
      </c>
      <c r="T23" s="119">
        <f t="shared" si="32"/>
        <v>97</v>
      </c>
      <c r="U23" s="93" t="s">
        <v>98</v>
      </c>
      <c r="V23" s="93">
        <v>35</v>
      </c>
      <c r="W23" s="121">
        <v>62</v>
      </c>
      <c r="X23" s="74"/>
      <c r="Y23" s="151"/>
      <c r="Z23" s="119">
        <f t="shared" si="33"/>
        <v>1047</v>
      </c>
      <c r="AA23" s="93" t="s">
        <v>98</v>
      </c>
      <c r="AB23" s="93">
        <v>366</v>
      </c>
      <c r="AC23" s="93">
        <v>681</v>
      </c>
      <c r="AD23" s="118"/>
      <c r="AE23" s="119">
        <f t="shared" si="34"/>
        <v>102</v>
      </c>
      <c r="AF23" s="93" t="s">
        <v>98</v>
      </c>
      <c r="AG23" s="93">
        <v>35</v>
      </c>
      <c r="AH23" s="121">
        <v>67</v>
      </c>
      <c r="AI23" s="146">
        <f t="shared" si="6"/>
        <v>-5</v>
      </c>
    </row>
    <row r="24" spans="1:35" s="5" customFormat="1" ht="26.1" customHeight="1">
      <c r="A24" s="1" t="s">
        <v>13</v>
      </c>
      <c r="B24" s="12">
        <v>678</v>
      </c>
      <c r="C24" s="90">
        <f t="shared" si="27"/>
        <v>678</v>
      </c>
      <c r="D24" s="90">
        <f t="shared" si="28"/>
        <v>238</v>
      </c>
      <c r="E24" s="24">
        <v>26</v>
      </c>
      <c r="F24" s="25" t="s">
        <v>98</v>
      </c>
      <c r="G24" s="24">
        <v>212</v>
      </c>
      <c r="H24" s="24">
        <v>440</v>
      </c>
      <c r="I24" s="119">
        <f t="shared" si="29"/>
        <v>440</v>
      </c>
      <c r="J24" s="93" t="s">
        <v>98</v>
      </c>
      <c r="K24" s="93">
        <v>440</v>
      </c>
      <c r="L24" s="93" t="s">
        <v>98</v>
      </c>
      <c r="M24" s="16">
        <v>102</v>
      </c>
      <c r="N24" s="90">
        <f t="shared" si="30"/>
        <v>102</v>
      </c>
      <c r="O24" s="90">
        <f t="shared" si="31"/>
        <v>49</v>
      </c>
      <c r="P24" s="25" t="s">
        <v>98</v>
      </c>
      <c r="Q24" s="25" t="s">
        <v>98</v>
      </c>
      <c r="R24" s="24">
        <v>49</v>
      </c>
      <c r="S24" s="24">
        <v>53</v>
      </c>
      <c r="T24" s="119">
        <f t="shared" si="32"/>
        <v>53</v>
      </c>
      <c r="U24" s="93" t="s">
        <v>98</v>
      </c>
      <c r="V24" s="93">
        <v>53</v>
      </c>
      <c r="W24" s="121" t="s">
        <v>98</v>
      </c>
      <c r="X24" s="68"/>
      <c r="Y24" s="68"/>
      <c r="Z24" s="119">
        <f t="shared" si="33"/>
        <v>440</v>
      </c>
      <c r="AA24" s="93" t="s">
        <v>98</v>
      </c>
      <c r="AB24" s="93">
        <v>440</v>
      </c>
      <c r="AC24" s="93" t="s">
        <v>98</v>
      </c>
      <c r="AD24" s="118"/>
      <c r="AE24" s="119">
        <f t="shared" si="34"/>
        <v>53</v>
      </c>
      <c r="AF24" s="93" t="s">
        <v>98</v>
      </c>
      <c r="AG24" s="93">
        <v>53</v>
      </c>
      <c r="AH24" s="121" t="s">
        <v>98</v>
      </c>
      <c r="AI24" s="146"/>
    </row>
    <row r="25" spans="1:35" s="5" customFormat="1" ht="26.1" customHeight="1">
      <c r="A25" s="1" t="s">
        <v>14</v>
      </c>
      <c r="B25" s="12">
        <v>337</v>
      </c>
      <c r="C25" s="90">
        <f t="shared" si="27"/>
        <v>337</v>
      </c>
      <c r="D25" s="90">
        <f t="shared" si="28"/>
        <v>0</v>
      </c>
      <c r="E25" s="25" t="s">
        <v>98</v>
      </c>
      <c r="F25" s="25" t="s">
        <v>98</v>
      </c>
      <c r="G25" s="25" t="s">
        <v>98</v>
      </c>
      <c r="H25" s="24">
        <v>337</v>
      </c>
      <c r="I25" s="119">
        <f t="shared" si="29"/>
        <v>337</v>
      </c>
      <c r="J25" s="93" t="s">
        <v>98</v>
      </c>
      <c r="K25" s="93">
        <v>337</v>
      </c>
      <c r="L25" s="93" t="s">
        <v>98</v>
      </c>
      <c r="M25" s="16">
        <v>87</v>
      </c>
      <c r="N25" s="90">
        <f t="shared" si="30"/>
        <v>87</v>
      </c>
      <c r="O25" s="90">
        <f t="shared" si="31"/>
        <v>0</v>
      </c>
      <c r="P25" s="25" t="s">
        <v>98</v>
      </c>
      <c r="Q25" s="25" t="s">
        <v>98</v>
      </c>
      <c r="R25" s="25" t="s">
        <v>98</v>
      </c>
      <c r="S25" s="24">
        <v>87</v>
      </c>
      <c r="T25" s="119">
        <f t="shared" si="32"/>
        <v>87</v>
      </c>
      <c r="U25" s="93" t="s">
        <v>98</v>
      </c>
      <c r="V25" s="93">
        <v>87</v>
      </c>
      <c r="W25" s="121" t="s">
        <v>98</v>
      </c>
      <c r="X25" s="60" t="s">
        <v>103</v>
      </c>
      <c r="Y25" s="148"/>
      <c r="Z25" s="119">
        <f t="shared" si="33"/>
        <v>337</v>
      </c>
      <c r="AA25" s="93" t="s">
        <v>98</v>
      </c>
      <c r="AB25" s="93">
        <v>337</v>
      </c>
      <c r="AC25" s="93" t="s">
        <v>98</v>
      </c>
      <c r="AD25" s="118"/>
      <c r="AE25" s="119">
        <f t="shared" si="34"/>
        <v>87</v>
      </c>
      <c r="AF25" s="93" t="s">
        <v>98</v>
      </c>
      <c r="AG25" s="93">
        <v>87</v>
      </c>
      <c r="AH25" s="121" t="s">
        <v>98</v>
      </c>
      <c r="AI25" s="146"/>
    </row>
    <row r="26" spans="1:35" s="5" customFormat="1" ht="26.1" customHeight="1">
      <c r="A26" s="1" t="s">
        <v>15</v>
      </c>
      <c r="B26" s="12">
        <v>223</v>
      </c>
      <c r="C26" s="90">
        <f t="shared" si="27"/>
        <v>223</v>
      </c>
      <c r="D26" s="90">
        <f t="shared" si="28"/>
        <v>58</v>
      </c>
      <c r="E26" s="25" t="s">
        <v>98</v>
      </c>
      <c r="F26" s="24">
        <v>28</v>
      </c>
      <c r="G26" s="24">
        <v>30</v>
      </c>
      <c r="H26" s="24">
        <v>165</v>
      </c>
      <c r="I26" s="119">
        <f t="shared" si="29"/>
        <v>165</v>
      </c>
      <c r="J26" s="93" t="s">
        <v>98</v>
      </c>
      <c r="K26" s="93">
        <v>65</v>
      </c>
      <c r="L26" s="93">
        <v>100</v>
      </c>
      <c r="M26" s="16">
        <v>116</v>
      </c>
      <c r="N26" s="90">
        <f t="shared" si="30"/>
        <v>116</v>
      </c>
      <c r="O26" s="90">
        <f t="shared" si="31"/>
        <v>30</v>
      </c>
      <c r="P26" s="25" t="s">
        <v>98</v>
      </c>
      <c r="Q26" s="25" t="s">
        <v>98</v>
      </c>
      <c r="R26" s="24">
        <v>30</v>
      </c>
      <c r="S26" s="24">
        <v>86</v>
      </c>
      <c r="T26" s="119">
        <f t="shared" si="32"/>
        <v>86</v>
      </c>
      <c r="U26" s="93" t="s">
        <v>98</v>
      </c>
      <c r="V26" s="93">
        <v>50</v>
      </c>
      <c r="W26" s="121">
        <v>36</v>
      </c>
      <c r="X26" s="74"/>
      <c r="Y26" s="151"/>
      <c r="Z26" s="119">
        <f t="shared" si="33"/>
        <v>165</v>
      </c>
      <c r="AA26" s="93" t="s">
        <v>98</v>
      </c>
      <c r="AB26" s="93">
        <v>65</v>
      </c>
      <c r="AC26" s="93">
        <v>100</v>
      </c>
      <c r="AD26" s="118"/>
      <c r="AE26" s="119">
        <f t="shared" si="34"/>
        <v>86</v>
      </c>
      <c r="AF26" s="93" t="s">
        <v>98</v>
      </c>
      <c r="AG26" s="93">
        <v>50</v>
      </c>
      <c r="AH26" s="121">
        <v>36</v>
      </c>
      <c r="AI26" s="146"/>
    </row>
    <row r="27" spans="1:35" s="5" customFormat="1" ht="26.1" customHeight="1">
      <c r="A27" s="1" t="s">
        <v>16</v>
      </c>
      <c r="B27" s="12">
        <v>623</v>
      </c>
      <c r="C27" s="90">
        <f t="shared" si="27"/>
        <v>623</v>
      </c>
      <c r="D27" s="90">
        <f t="shared" si="28"/>
        <v>0</v>
      </c>
      <c r="E27" s="25" t="s">
        <v>98</v>
      </c>
      <c r="F27" s="25" t="s">
        <v>98</v>
      </c>
      <c r="G27" s="25" t="s">
        <v>98</v>
      </c>
      <c r="H27" s="24">
        <v>623</v>
      </c>
      <c r="I27" s="119">
        <f t="shared" si="29"/>
        <v>623</v>
      </c>
      <c r="J27" s="93" t="s">
        <v>98</v>
      </c>
      <c r="K27" s="93" t="s">
        <v>98</v>
      </c>
      <c r="L27" s="93">
        <v>623</v>
      </c>
      <c r="M27" s="16">
        <v>31</v>
      </c>
      <c r="N27" s="90">
        <f t="shared" si="30"/>
        <v>31</v>
      </c>
      <c r="O27" s="90">
        <f t="shared" si="31"/>
        <v>0</v>
      </c>
      <c r="P27" s="25" t="s">
        <v>98</v>
      </c>
      <c r="Q27" s="25" t="s">
        <v>98</v>
      </c>
      <c r="R27" s="25" t="s">
        <v>98</v>
      </c>
      <c r="S27" s="24">
        <v>31</v>
      </c>
      <c r="T27" s="119">
        <f t="shared" si="32"/>
        <v>31</v>
      </c>
      <c r="U27" s="93" t="s">
        <v>98</v>
      </c>
      <c r="V27" s="93" t="s">
        <v>98</v>
      </c>
      <c r="W27" s="121">
        <v>31</v>
      </c>
      <c r="X27" s="60" t="s">
        <v>103</v>
      </c>
      <c r="Y27" s="148"/>
      <c r="Z27" s="119">
        <f t="shared" si="33"/>
        <v>0</v>
      </c>
      <c r="AA27" s="93" t="s">
        <v>98</v>
      </c>
      <c r="AB27" s="93" t="s">
        <v>98</v>
      </c>
      <c r="AC27" s="93" t="s">
        <v>98</v>
      </c>
      <c r="AD27" s="118">
        <f t="shared" si="5"/>
        <v>623</v>
      </c>
      <c r="AE27" s="119">
        <f t="shared" si="34"/>
        <v>0</v>
      </c>
      <c r="AF27" s="93" t="s">
        <v>98</v>
      </c>
      <c r="AG27" s="93" t="s">
        <v>98</v>
      </c>
      <c r="AH27" s="121" t="s">
        <v>98</v>
      </c>
      <c r="AI27" s="146">
        <f t="shared" si="6"/>
        <v>31</v>
      </c>
    </row>
    <row r="28" spans="1:35" s="5" customFormat="1" ht="26.1" customHeight="1">
      <c r="A28" s="1" t="s">
        <v>17</v>
      </c>
      <c r="B28" s="12">
        <v>236</v>
      </c>
      <c r="C28" s="90">
        <f t="shared" si="27"/>
        <v>236</v>
      </c>
      <c r="D28" s="90">
        <f t="shared" si="28"/>
        <v>236</v>
      </c>
      <c r="E28" s="24">
        <v>60</v>
      </c>
      <c r="F28" s="24">
        <v>31</v>
      </c>
      <c r="G28" s="24">
        <v>145</v>
      </c>
      <c r="H28" s="25" t="s">
        <v>98</v>
      </c>
      <c r="I28" s="119">
        <f t="shared" si="29"/>
        <v>0</v>
      </c>
      <c r="J28" s="93" t="s">
        <v>98</v>
      </c>
      <c r="K28" s="93" t="s">
        <v>98</v>
      </c>
      <c r="L28" s="93" t="s">
        <v>98</v>
      </c>
      <c r="M28" s="16">
        <v>47</v>
      </c>
      <c r="N28" s="90">
        <f t="shared" si="30"/>
        <v>47</v>
      </c>
      <c r="O28" s="90">
        <f t="shared" si="31"/>
        <v>47</v>
      </c>
      <c r="P28" s="24">
        <v>8</v>
      </c>
      <c r="Q28" s="24">
        <v>2</v>
      </c>
      <c r="R28" s="24">
        <v>37</v>
      </c>
      <c r="S28" s="25" t="s">
        <v>98</v>
      </c>
      <c r="T28" s="119">
        <f t="shared" si="32"/>
        <v>0</v>
      </c>
      <c r="U28" s="93" t="s">
        <v>98</v>
      </c>
      <c r="V28" s="93" t="s">
        <v>98</v>
      </c>
      <c r="W28" s="121" t="s">
        <v>98</v>
      </c>
      <c r="X28" s="68"/>
      <c r="Y28" s="68"/>
      <c r="Z28" s="119">
        <f t="shared" si="33"/>
        <v>0</v>
      </c>
      <c r="AA28" s="93" t="s">
        <v>98</v>
      </c>
      <c r="AB28" s="93" t="s">
        <v>98</v>
      </c>
      <c r="AC28" s="93" t="s">
        <v>98</v>
      </c>
      <c r="AD28" s="118"/>
      <c r="AE28" s="119">
        <f t="shared" si="34"/>
        <v>0</v>
      </c>
      <c r="AF28" s="93" t="s">
        <v>98</v>
      </c>
      <c r="AG28" s="93" t="s">
        <v>98</v>
      </c>
      <c r="AH28" s="121" t="s">
        <v>98</v>
      </c>
      <c r="AI28" s="146"/>
    </row>
    <row r="29" spans="1:35" s="5" customFormat="1" ht="26.1" customHeight="1">
      <c r="A29" s="1" t="s">
        <v>18</v>
      </c>
      <c r="B29" s="12">
        <v>122</v>
      </c>
      <c r="C29" s="90">
        <f t="shared" si="27"/>
        <v>122</v>
      </c>
      <c r="D29" s="90">
        <f t="shared" si="28"/>
        <v>0</v>
      </c>
      <c r="E29" s="25" t="s">
        <v>98</v>
      </c>
      <c r="F29" s="25" t="s">
        <v>98</v>
      </c>
      <c r="G29" s="25" t="s">
        <v>98</v>
      </c>
      <c r="H29" s="24">
        <v>122</v>
      </c>
      <c r="I29" s="119">
        <f t="shared" si="29"/>
        <v>122</v>
      </c>
      <c r="J29" s="93">
        <v>122</v>
      </c>
      <c r="K29" s="93" t="s">
        <v>98</v>
      </c>
      <c r="L29" s="93" t="s">
        <v>98</v>
      </c>
      <c r="M29" s="16">
        <v>60</v>
      </c>
      <c r="N29" s="90">
        <f t="shared" si="30"/>
        <v>60</v>
      </c>
      <c r="O29" s="90">
        <f t="shared" si="31"/>
        <v>0</v>
      </c>
      <c r="P29" s="25" t="s">
        <v>98</v>
      </c>
      <c r="Q29" s="25" t="s">
        <v>98</v>
      </c>
      <c r="R29" s="25" t="s">
        <v>98</v>
      </c>
      <c r="S29" s="24">
        <v>60</v>
      </c>
      <c r="T29" s="119">
        <f t="shared" si="32"/>
        <v>60</v>
      </c>
      <c r="U29" s="93">
        <v>60</v>
      </c>
      <c r="V29" s="93" t="s">
        <v>98</v>
      </c>
      <c r="W29" s="121" t="s">
        <v>98</v>
      </c>
      <c r="X29" s="60" t="s">
        <v>103</v>
      </c>
      <c r="Y29" s="148"/>
      <c r="Z29" s="119">
        <f t="shared" si="33"/>
        <v>122</v>
      </c>
      <c r="AA29" s="93">
        <v>122</v>
      </c>
      <c r="AB29" s="93" t="s">
        <v>98</v>
      </c>
      <c r="AC29" s="93" t="s">
        <v>98</v>
      </c>
      <c r="AD29" s="118"/>
      <c r="AE29" s="119">
        <f t="shared" si="34"/>
        <v>60</v>
      </c>
      <c r="AF29" s="93">
        <v>60</v>
      </c>
      <c r="AG29" s="93" t="s">
        <v>98</v>
      </c>
      <c r="AH29" s="121" t="s">
        <v>98</v>
      </c>
      <c r="AI29" s="146"/>
    </row>
    <row r="30" spans="1:35" s="5" customFormat="1" ht="26.1" customHeight="1">
      <c r="A30" s="1" t="s">
        <v>19</v>
      </c>
      <c r="B30" s="12">
        <v>284</v>
      </c>
      <c r="C30" s="90">
        <f t="shared" si="27"/>
        <v>284</v>
      </c>
      <c r="D30" s="90">
        <f t="shared" si="28"/>
        <v>0</v>
      </c>
      <c r="E30" s="25" t="s">
        <v>98</v>
      </c>
      <c r="F30" s="25" t="s">
        <v>98</v>
      </c>
      <c r="G30" s="25" t="s">
        <v>98</v>
      </c>
      <c r="H30" s="24">
        <v>284</v>
      </c>
      <c r="I30" s="119">
        <f t="shared" si="29"/>
        <v>284</v>
      </c>
      <c r="J30" s="93" t="s">
        <v>98</v>
      </c>
      <c r="K30" s="93">
        <v>4</v>
      </c>
      <c r="L30" s="93">
        <v>280</v>
      </c>
      <c r="M30" s="16">
        <v>48</v>
      </c>
      <c r="N30" s="90">
        <f t="shared" si="30"/>
        <v>48</v>
      </c>
      <c r="O30" s="90">
        <f t="shared" si="31"/>
        <v>0</v>
      </c>
      <c r="P30" s="25" t="s">
        <v>98</v>
      </c>
      <c r="Q30" s="25" t="s">
        <v>98</v>
      </c>
      <c r="R30" s="25" t="s">
        <v>98</v>
      </c>
      <c r="S30" s="24">
        <v>48</v>
      </c>
      <c r="T30" s="119">
        <f t="shared" si="32"/>
        <v>48</v>
      </c>
      <c r="U30" s="93" t="s">
        <v>98</v>
      </c>
      <c r="V30" s="93">
        <v>2</v>
      </c>
      <c r="W30" s="121">
        <v>46</v>
      </c>
      <c r="X30" s="60" t="s">
        <v>103</v>
      </c>
      <c r="Y30" s="148"/>
      <c r="Z30" s="119">
        <f t="shared" si="33"/>
        <v>74</v>
      </c>
      <c r="AA30" s="93" t="s">
        <v>98</v>
      </c>
      <c r="AB30" s="93">
        <v>4</v>
      </c>
      <c r="AC30" s="93">
        <v>70</v>
      </c>
      <c r="AD30" s="118">
        <f t="shared" si="5"/>
        <v>210</v>
      </c>
      <c r="AE30" s="119">
        <f t="shared" si="34"/>
        <v>18</v>
      </c>
      <c r="AF30" s="93" t="s">
        <v>98</v>
      </c>
      <c r="AG30" s="93">
        <v>2</v>
      </c>
      <c r="AH30" s="121">
        <v>16</v>
      </c>
      <c r="AI30" s="146">
        <f t="shared" si="6"/>
        <v>30</v>
      </c>
    </row>
    <row r="31" spans="1:35" s="5" customFormat="1" ht="26.1" customHeight="1">
      <c r="A31" s="1" t="s">
        <v>20</v>
      </c>
      <c r="B31" s="12">
        <v>463</v>
      </c>
      <c r="C31" s="90">
        <f t="shared" si="27"/>
        <v>463</v>
      </c>
      <c r="D31" s="90">
        <f t="shared" si="28"/>
        <v>0</v>
      </c>
      <c r="E31" s="25" t="s">
        <v>98</v>
      </c>
      <c r="F31" s="25" t="s">
        <v>98</v>
      </c>
      <c r="G31" s="25" t="s">
        <v>98</v>
      </c>
      <c r="H31" s="24">
        <v>463</v>
      </c>
      <c r="I31" s="119">
        <f t="shared" si="29"/>
        <v>463</v>
      </c>
      <c r="J31" s="93" t="s">
        <v>98</v>
      </c>
      <c r="K31" s="93">
        <v>463</v>
      </c>
      <c r="L31" s="93" t="s">
        <v>98</v>
      </c>
      <c r="M31" s="16">
        <v>77</v>
      </c>
      <c r="N31" s="90">
        <f>SUM(O31,S31)</f>
        <v>77</v>
      </c>
      <c r="O31" s="90">
        <f t="shared" si="31"/>
        <v>0</v>
      </c>
      <c r="P31" s="25" t="s">
        <v>98</v>
      </c>
      <c r="Q31" s="25" t="s">
        <v>98</v>
      </c>
      <c r="R31" s="25" t="s">
        <v>98</v>
      </c>
      <c r="S31" s="24">
        <v>77</v>
      </c>
      <c r="T31" s="119">
        <f t="shared" si="32"/>
        <v>77</v>
      </c>
      <c r="U31" s="93" t="s">
        <v>98</v>
      </c>
      <c r="V31" s="93">
        <v>75</v>
      </c>
      <c r="W31" s="121">
        <v>2</v>
      </c>
      <c r="X31" s="60" t="s">
        <v>103</v>
      </c>
      <c r="Y31" s="148"/>
      <c r="Z31" s="119">
        <f t="shared" si="33"/>
        <v>463</v>
      </c>
      <c r="AA31" s="93" t="s">
        <v>98</v>
      </c>
      <c r="AB31" s="93">
        <v>463</v>
      </c>
      <c r="AC31" s="93" t="s">
        <v>98</v>
      </c>
      <c r="AD31" s="118"/>
      <c r="AE31" s="119">
        <f t="shared" si="34"/>
        <v>75</v>
      </c>
      <c r="AF31" s="93" t="s">
        <v>98</v>
      </c>
      <c r="AG31" s="93">
        <v>75</v>
      </c>
      <c r="AH31" s="121" t="s">
        <v>98</v>
      </c>
      <c r="AI31" s="146">
        <f t="shared" si="6"/>
        <v>2</v>
      </c>
    </row>
    <row r="32" spans="1:35" s="5" customFormat="1" ht="26.1" customHeight="1">
      <c r="A32" s="1" t="s">
        <v>21</v>
      </c>
      <c r="B32" s="12">
        <v>459</v>
      </c>
      <c r="C32" s="90">
        <f t="shared" si="27"/>
        <v>459</v>
      </c>
      <c r="D32" s="90">
        <f t="shared" si="28"/>
        <v>0</v>
      </c>
      <c r="E32" s="25" t="s">
        <v>98</v>
      </c>
      <c r="F32" s="25" t="s">
        <v>98</v>
      </c>
      <c r="G32" s="25" t="s">
        <v>98</v>
      </c>
      <c r="H32" s="24">
        <v>459</v>
      </c>
      <c r="I32" s="119">
        <f t="shared" si="29"/>
        <v>459</v>
      </c>
      <c r="J32" s="93" t="s">
        <v>98</v>
      </c>
      <c r="K32" s="93" t="s">
        <v>98</v>
      </c>
      <c r="L32" s="93">
        <v>459</v>
      </c>
      <c r="M32" s="16">
        <v>130</v>
      </c>
      <c r="N32" s="90">
        <f t="shared" si="30"/>
        <v>130</v>
      </c>
      <c r="O32" s="90">
        <f t="shared" si="31"/>
        <v>0</v>
      </c>
      <c r="P32" s="25" t="s">
        <v>98</v>
      </c>
      <c r="Q32" s="25" t="s">
        <v>98</v>
      </c>
      <c r="R32" s="25" t="s">
        <v>98</v>
      </c>
      <c r="S32" s="24">
        <v>130</v>
      </c>
      <c r="T32" s="119">
        <f t="shared" si="32"/>
        <v>130</v>
      </c>
      <c r="U32" s="93" t="s">
        <v>98</v>
      </c>
      <c r="V32" s="93" t="s">
        <v>98</v>
      </c>
      <c r="W32" s="121">
        <v>130</v>
      </c>
      <c r="X32" s="60" t="s">
        <v>103</v>
      </c>
      <c r="Y32" s="148"/>
      <c r="Z32" s="119">
        <f t="shared" si="33"/>
        <v>0</v>
      </c>
      <c r="AA32" s="93" t="s">
        <v>98</v>
      </c>
      <c r="AB32" s="93" t="s">
        <v>98</v>
      </c>
      <c r="AC32" s="93" t="s">
        <v>98</v>
      </c>
      <c r="AD32" s="118">
        <f t="shared" si="5"/>
        <v>459</v>
      </c>
      <c r="AE32" s="119">
        <f t="shared" si="34"/>
        <v>0</v>
      </c>
      <c r="AF32" s="93" t="s">
        <v>98</v>
      </c>
      <c r="AG32" s="93" t="s">
        <v>98</v>
      </c>
      <c r="AH32" s="121" t="s">
        <v>98</v>
      </c>
      <c r="AI32" s="146">
        <f t="shared" si="6"/>
        <v>130</v>
      </c>
    </row>
    <row r="33" spans="1:35" s="5" customFormat="1" ht="26.1" customHeight="1">
      <c r="A33" s="1" t="s">
        <v>22</v>
      </c>
      <c r="B33" s="12">
        <v>313</v>
      </c>
      <c r="C33" s="90">
        <f t="shared" si="27"/>
        <v>313</v>
      </c>
      <c r="D33" s="90">
        <f t="shared" si="28"/>
        <v>129</v>
      </c>
      <c r="E33" s="93">
        <v>11</v>
      </c>
      <c r="F33" s="93">
        <v>11</v>
      </c>
      <c r="G33" s="93">
        <v>107</v>
      </c>
      <c r="H33" s="93">
        <v>184</v>
      </c>
      <c r="I33" s="119">
        <f t="shared" si="29"/>
        <v>184</v>
      </c>
      <c r="J33" s="93" t="s">
        <v>98</v>
      </c>
      <c r="K33" s="93">
        <v>96</v>
      </c>
      <c r="L33" s="93">
        <v>88</v>
      </c>
      <c r="M33" s="16">
        <v>48</v>
      </c>
      <c r="N33" s="90">
        <f t="shared" si="30"/>
        <v>48</v>
      </c>
      <c r="O33" s="90">
        <f t="shared" si="31"/>
        <v>28</v>
      </c>
      <c r="P33" s="24">
        <v>1</v>
      </c>
      <c r="Q33" s="24">
        <v>2</v>
      </c>
      <c r="R33" s="24">
        <v>25</v>
      </c>
      <c r="S33" s="24">
        <v>20</v>
      </c>
      <c r="T33" s="119">
        <f t="shared" si="32"/>
        <v>20</v>
      </c>
      <c r="U33" s="93" t="s">
        <v>98</v>
      </c>
      <c r="V33" s="93">
        <v>14</v>
      </c>
      <c r="W33" s="121">
        <v>6</v>
      </c>
      <c r="X33" s="68"/>
      <c r="Y33" s="68"/>
      <c r="Z33" s="119">
        <f t="shared" si="33"/>
        <v>164</v>
      </c>
      <c r="AA33" s="93" t="s">
        <v>98</v>
      </c>
      <c r="AB33" s="93">
        <v>96</v>
      </c>
      <c r="AC33" s="93">
        <v>68</v>
      </c>
      <c r="AD33" s="118">
        <f t="shared" si="5"/>
        <v>20</v>
      </c>
      <c r="AE33" s="119">
        <f t="shared" si="34"/>
        <v>20</v>
      </c>
      <c r="AF33" s="93" t="s">
        <v>98</v>
      </c>
      <c r="AG33" s="93">
        <v>14</v>
      </c>
      <c r="AH33" s="121">
        <v>6</v>
      </c>
      <c r="AI33" s="146"/>
    </row>
    <row r="34" spans="1:35" s="5" customFormat="1" ht="26.1" customHeight="1">
      <c r="A34" s="1" t="s">
        <v>23</v>
      </c>
      <c r="B34" s="12">
        <v>161</v>
      </c>
      <c r="C34" s="90">
        <f t="shared" si="27"/>
        <v>161</v>
      </c>
      <c r="D34" s="90">
        <f t="shared" si="28"/>
        <v>161</v>
      </c>
      <c r="E34" s="93">
        <v>38</v>
      </c>
      <c r="F34" s="93">
        <v>17</v>
      </c>
      <c r="G34" s="93">
        <v>106</v>
      </c>
      <c r="H34" s="93" t="s">
        <v>98</v>
      </c>
      <c r="I34" s="119">
        <f t="shared" si="29"/>
        <v>0</v>
      </c>
      <c r="J34" s="93" t="s">
        <v>98</v>
      </c>
      <c r="K34" s="93" t="s">
        <v>98</v>
      </c>
      <c r="L34" s="93" t="s">
        <v>98</v>
      </c>
      <c r="M34" s="16">
        <v>63</v>
      </c>
      <c r="N34" s="90">
        <f t="shared" si="30"/>
        <v>63</v>
      </c>
      <c r="O34" s="90">
        <f t="shared" si="31"/>
        <v>63</v>
      </c>
      <c r="P34" s="24">
        <v>18</v>
      </c>
      <c r="Q34" s="24">
        <v>9</v>
      </c>
      <c r="R34" s="24">
        <v>36</v>
      </c>
      <c r="S34" s="24"/>
      <c r="T34" s="119">
        <f t="shared" si="32"/>
        <v>0</v>
      </c>
      <c r="U34" s="93" t="s">
        <v>98</v>
      </c>
      <c r="V34" s="93" t="s">
        <v>98</v>
      </c>
      <c r="W34" s="121" t="s">
        <v>98</v>
      </c>
      <c r="X34" s="74"/>
      <c r="Y34" s="151"/>
      <c r="Z34" s="119">
        <f t="shared" si="33"/>
        <v>70</v>
      </c>
      <c r="AA34" s="93" t="s">
        <v>98</v>
      </c>
      <c r="AB34" s="93">
        <v>70</v>
      </c>
      <c r="AC34" s="93" t="s">
        <v>98</v>
      </c>
      <c r="AD34" s="118">
        <f t="shared" si="5"/>
        <v>-70</v>
      </c>
      <c r="AE34" s="119">
        <f t="shared" si="34"/>
        <v>36</v>
      </c>
      <c r="AF34" s="93" t="s">
        <v>98</v>
      </c>
      <c r="AG34" s="93">
        <v>36</v>
      </c>
      <c r="AH34" s="121" t="s">
        <v>98</v>
      </c>
      <c r="AI34" s="146">
        <f t="shared" si="6"/>
        <v>-36</v>
      </c>
    </row>
    <row r="35" spans="1:35" s="5" customFormat="1" ht="26.1" customHeight="1">
      <c r="A35" s="1" t="s">
        <v>24</v>
      </c>
      <c r="B35" s="12">
        <v>330</v>
      </c>
      <c r="C35" s="90">
        <f t="shared" si="27"/>
        <v>330</v>
      </c>
      <c r="D35" s="90">
        <f t="shared" si="28"/>
        <v>0</v>
      </c>
      <c r="E35" s="25" t="s">
        <v>98</v>
      </c>
      <c r="F35" s="25" t="s">
        <v>98</v>
      </c>
      <c r="G35" s="25" t="s">
        <v>98</v>
      </c>
      <c r="H35" s="24">
        <v>330</v>
      </c>
      <c r="I35" s="119">
        <f t="shared" si="29"/>
        <v>330</v>
      </c>
      <c r="J35" s="93" t="s">
        <v>98</v>
      </c>
      <c r="K35" s="93" t="s">
        <v>98</v>
      </c>
      <c r="L35" s="93">
        <v>330</v>
      </c>
      <c r="M35" s="16">
        <v>88</v>
      </c>
      <c r="N35" s="90">
        <f t="shared" si="30"/>
        <v>88</v>
      </c>
      <c r="O35" s="90">
        <f t="shared" si="31"/>
        <v>0</v>
      </c>
      <c r="P35" s="25" t="s">
        <v>98</v>
      </c>
      <c r="Q35" s="25" t="s">
        <v>98</v>
      </c>
      <c r="R35" s="25" t="s">
        <v>98</v>
      </c>
      <c r="S35" s="24">
        <v>88</v>
      </c>
      <c r="T35" s="119">
        <f t="shared" si="32"/>
        <v>88</v>
      </c>
      <c r="U35" s="93" t="s">
        <v>98</v>
      </c>
      <c r="V35" s="93" t="s">
        <v>98</v>
      </c>
      <c r="W35" s="121">
        <v>88</v>
      </c>
      <c r="X35" s="60" t="s">
        <v>103</v>
      </c>
      <c r="Y35" s="148"/>
      <c r="Z35" s="119">
        <f t="shared" si="33"/>
        <v>0</v>
      </c>
      <c r="AA35" s="93" t="s">
        <v>98</v>
      </c>
      <c r="AB35" s="93" t="s">
        <v>98</v>
      </c>
      <c r="AC35" s="93" t="s">
        <v>98</v>
      </c>
      <c r="AD35" s="118">
        <f t="shared" si="5"/>
        <v>330</v>
      </c>
      <c r="AE35" s="119">
        <f t="shared" si="34"/>
        <v>0</v>
      </c>
      <c r="AF35" s="93" t="s">
        <v>98</v>
      </c>
      <c r="AG35" s="93" t="s">
        <v>98</v>
      </c>
      <c r="AH35" s="121" t="s">
        <v>98</v>
      </c>
      <c r="AI35" s="146">
        <f t="shared" si="6"/>
        <v>88</v>
      </c>
    </row>
    <row r="36" spans="1:35" s="5" customFormat="1" ht="26.1" customHeight="1">
      <c r="A36" s="2" t="s">
        <v>25</v>
      </c>
      <c r="B36" s="13">
        <v>513</v>
      </c>
      <c r="C36" s="90">
        <f t="shared" si="27"/>
        <v>513</v>
      </c>
      <c r="D36" s="90">
        <f t="shared" si="28"/>
        <v>480</v>
      </c>
      <c r="E36" s="24">
        <v>115</v>
      </c>
      <c r="F36" s="24">
        <v>106</v>
      </c>
      <c r="G36" s="24">
        <v>259</v>
      </c>
      <c r="H36" s="24">
        <v>33</v>
      </c>
      <c r="I36" s="119">
        <f t="shared" si="29"/>
        <v>33</v>
      </c>
      <c r="J36" s="93" t="s">
        <v>98</v>
      </c>
      <c r="K36" s="93">
        <v>33</v>
      </c>
      <c r="L36" s="93" t="s">
        <v>98</v>
      </c>
      <c r="M36" s="16">
        <v>128</v>
      </c>
      <c r="N36" s="90">
        <f t="shared" si="30"/>
        <v>128</v>
      </c>
      <c r="O36" s="90">
        <f t="shared" si="31"/>
        <v>119</v>
      </c>
      <c r="P36" s="24">
        <v>25</v>
      </c>
      <c r="Q36" s="24">
        <v>33</v>
      </c>
      <c r="R36" s="24">
        <v>61</v>
      </c>
      <c r="S36" s="24">
        <v>9</v>
      </c>
      <c r="T36" s="119">
        <f t="shared" si="32"/>
        <v>9</v>
      </c>
      <c r="U36" s="93" t="s">
        <v>98</v>
      </c>
      <c r="V36" s="93">
        <v>9</v>
      </c>
      <c r="W36" s="121" t="s">
        <v>98</v>
      </c>
      <c r="X36" s="69"/>
      <c r="Y36" s="69"/>
      <c r="Z36" s="119">
        <f t="shared" si="33"/>
        <v>33</v>
      </c>
      <c r="AA36" s="93" t="s">
        <v>98</v>
      </c>
      <c r="AB36" s="93">
        <v>33</v>
      </c>
      <c r="AC36" s="93" t="s">
        <v>98</v>
      </c>
      <c r="AD36" s="118"/>
      <c r="AE36" s="119">
        <f t="shared" si="34"/>
        <v>9</v>
      </c>
      <c r="AF36" s="93" t="s">
        <v>98</v>
      </c>
      <c r="AG36" s="93">
        <v>9</v>
      </c>
      <c r="AH36" s="121" t="s">
        <v>98</v>
      </c>
      <c r="AI36" s="146"/>
    </row>
    <row r="37" spans="1:35" s="5" customFormat="1" ht="9" customHeight="1">
      <c r="A37" s="24"/>
      <c r="B37" s="102"/>
      <c r="C37" s="24"/>
      <c r="D37" s="24"/>
      <c r="E37" s="24"/>
      <c r="F37" s="24"/>
      <c r="G37" s="24"/>
      <c r="H37" s="24"/>
      <c r="I37" s="119"/>
      <c r="J37" s="119"/>
      <c r="K37" s="119"/>
      <c r="L37" s="119"/>
      <c r="M37" s="108"/>
      <c r="N37" s="24"/>
      <c r="O37" s="24"/>
      <c r="P37" s="24"/>
      <c r="Q37" s="24"/>
      <c r="R37" s="24"/>
      <c r="S37" s="24"/>
      <c r="T37" s="119"/>
      <c r="U37" s="119"/>
      <c r="V37" s="119"/>
      <c r="W37" s="119"/>
      <c r="X37" s="60"/>
      <c r="Y37" s="148"/>
      <c r="Z37" s="119"/>
      <c r="AA37" s="119"/>
      <c r="AB37" s="119"/>
      <c r="AC37" s="119"/>
      <c r="AD37" s="118"/>
      <c r="AE37" s="119"/>
      <c r="AF37" s="119"/>
      <c r="AG37" s="119"/>
      <c r="AH37" s="119"/>
      <c r="AI37" s="146"/>
    </row>
    <row r="38" spans="1:35" s="42" customFormat="1" ht="27.95" customHeight="1">
      <c r="A38" s="85" t="s">
        <v>3</v>
      </c>
      <c r="B38" s="109">
        <v>6791</v>
      </c>
      <c r="C38" s="89">
        <f>SUM(C39:C55)</f>
        <v>6791</v>
      </c>
      <c r="D38" s="89">
        <f>SUM(D39:D55)</f>
        <v>1232</v>
      </c>
      <c r="E38" s="89">
        <f t="shared" ref="E38:H38" si="35">SUM(E39:E55)</f>
        <v>658</v>
      </c>
      <c r="F38" s="89">
        <f t="shared" si="35"/>
        <v>302</v>
      </c>
      <c r="G38" s="89">
        <f t="shared" si="35"/>
        <v>272</v>
      </c>
      <c r="H38" s="89">
        <f t="shared" si="35"/>
        <v>5559</v>
      </c>
      <c r="I38" s="120">
        <f>SUM(I39:I55)</f>
        <v>5559</v>
      </c>
      <c r="J38" s="120">
        <f t="shared" ref="J38:L38" si="36">SUM(J39:J55)</f>
        <v>656</v>
      </c>
      <c r="K38" s="120">
        <f t="shared" si="36"/>
        <v>1582</v>
      </c>
      <c r="L38" s="120">
        <f t="shared" si="36"/>
        <v>3321</v>
      </c>
      <c r="M38" s="109">
        <v>1076</v>
      </c>
      <c r="N38" s="89">
        <f>SUM(N39:N55)</f>
        <v>1076</v>
      </c>
      <c r="O38" s="89">
        <f>SUM(O39:O55)</f>
        <v>259</v>
      </c>
      <c r="P38" s="89">
        <f t="shared" ref="P38:W38" si="37">SUM(P39:P55)</f>
        <v>132</v>
      </c>
      <c r="Q38" s="89">
        <f t="shared" si="37"/>
        <v>35</v>
      </c>
      <c r="R38" s="89">
        <f t="shared" si="37"/>
        <v>92</v>
      </c>
      <c r="S38" s="89">
        <f t="shared" si="37"/>
        <v>817</v>
      </c>
      <c r="T38" s="120">
        <f t="shared" si="37"/>
        <v>817</v>
      </c>
      <c r="U38" s="120">
        <f t="shared" si="37"/>
        <v>151</v>
      </c>
      <c r="V38" s="120">
        <f t="shared" si="37"/>
        <v>198</v>
      </c>
      <c r="W38" s="120">
        <f t="shared" si="37"/>
        <v>468</v>
      </c>
      <c r="X38" s="66"/>
      <c r="Y38" s="150"/>
      <c r="Z38" s="120">
        <f>SUM(Z39:Z55)</f>
        <v>2922</v>
      </c>
      <c r="AA38" s="120">
        <f t="shared" ref="AA38:AH38" si="38">SUM(AA39:AA55)</f>
        <v>766</v>
      </c>
      <c r="AB38" s="120">
        <f t="shared" si="38"/>
        <v>1771</v>
      </c>
      <c r="AC38" s="120">
        <f t="shared" si="38"/>
        <v>385</v>
      </c>
      <c r="AD38" s="118"/>
      <c r="AE38" s="120">
        <f t="shared" si="38"/>
        <v>469</v>
      </c>
      <c r="AF38" s="120">
        <f t="shared" si="38"/>
        <v>173</v>
      </c>
      <c r="AG38" s="120">
        <f t="shared" si="38"/>
        <v>229</v>
      </c>
      <c r="AH38" s="120">
        <f t="shared" si="38"/>
        <v>67</v>
      </c>
      <c r="AI38" s="146"/>
    </row>
    <row r="39" spans="1:35" s="5" customFormat="1" ht="27.95" customHeight="1">
      <c r="A39" s="1" t="s">
        <v>31</v>
      </c>
      <c r="B39" s="11">
        <v>1814</v>
      </c>
      <c r="C39" s="23">
        <f>SUM(D39,H39)</f>
        <v>1814</v>
      </c>
      <c r="D39" s="90">
        <f>SUM(E39:G39)</f>
        <v>178</v>
      </c>
      <c r="E39" s="93">
        <v>48</v>
      </c>
      <c r="F39" s="93">
        <v>130</v>
      </c>
      <c r="G39" s="93" t="s">
        <v>98</v>
      </c>
      <c r="H39" s="93">
        <v>1636</v>
      </c>
      <c r="I39" s="119">
        <f t="shared" ref="I39:I55" si="39">SUM(J39:L39)</f>
        <v>1636</v>
      </c>
      <c r="J39" s="93">
        <v>50</v>
      </c>
      <c r="K39" s="93">
        <v>1272</v>
      </c>
      <c r="L39" s="93">
        <v>314</v>
      </c>
      <c r="M39" s="16">
        <v>184</v>
      </c>
      <c r="N39" s="23">
        <f>SUM(O39,S39)</f>
        <v>184</v>
      </c>
      <c r="O39" s="90">
        <f>SUM(P39:R39)</f>
        <v>14</v>
      </c>
      <c r="P39" s="24">
        <v>5</v>
      </c>
      <c r="Q39" s="24">
        <v>9</v>
      </c>
      <c r="R39" s="25" t="s">
        <v>98</v>
      </c>
      <c r="S39" s="24">
        <v>170</v>
      </c>
      <c r="T39" s="119">
        <f t="shared" ref="T39:T55" si="40">SUM(U39:W39)</f>
        <v>170</v>
      </c>
      <c r="U39" s="93">
        <v>3</v>
      </c>
      <c r="V39" s="93">
        <v>157</v>
      </c>
      <c r="W39" s="121">
        <v>10</v>
      </c>
      <c r="X39" s="70"/>
      <c r="Y39" s="70"/>
      <c r="Z39" s="119">
        <f t="shared" ref="Z39:Z77" si="41">SUM(AA39:AC39)</f>
        <v>1466</v>
      </c>
      <c r="AA39" s="93">
        <v>50</v>
      </c>
      <c r="AB39" s="93">
        <v>1272</v>
      </c>
      <c r="AC39" s="93">
        <v>144</v>
      </c>
      <c r="AD39" s="118">
        <f t="shared" si="5"/>
        <v>170</v>
      </c>
      <c r="AE39" s="119">
        <f t="shared" ref="AE39:AE77" si="42">SUM(AF39:AH39)</f>
        <v>170</v>
      </c>
      <c r="AF39" s="93">
        <v>3</v>
      </c>
      <c r="AG39" s="93">
        <v>157</v>
      </c>
      <c r="AH39" s="121">
        <v>10</v>
      </c>
      <c r="AI39" s="146"/>
    </row>
    <row r="40" spans="1:35" s="5" customFormat="1" ht="27.95" customHeight="1">
      <c r="A40" s="1" t="s">
        <v>32</v>
      </c>
      <c r="B40" s="12">
        <v>243</v>
      </c>
      <c r="C40" s="23">
        <f t="shared" ref="C40:C55" si="43">SUM(D40,H40)</f>
        <v>243</v>
      </c>
      <c r="D40" s="90">
        <f t="shared" ref="D40:D55" si="44">SUM(E40:G40)</f>
        <v>0</v>
      </c>
      <c r="E40" s="25" t="s">
        <v>98</v>
      </c>
      <c r="F40" s="25" t="s">
        <v>98</v>
      </c>
      <c r="G40" s="25" t="s">
        <v>98</v>
      </c>
      <c r="H40" s="24">
        <v>243</v>
      </c>
      <c r="I40" s="119">
        <f t="shared" si="39"/>
        <v>243</v>
      </c>
      <c r="J40" s="93" t="s">
        <v>98</v>
      </c>
      <c r="K40" s="93" t="s">
        <v>98</v>
      </c>
      <c r="L40" s="93">
        <v>243</v>
      </c>
      <c r="M40" s="16">
        <v>29</v>
      </c>
      <c r="N40" s="23">
        <f t="shared" ref="N40:N55" si="45">SUM(O40,S40)</f>
        <v>29</v>
      </c>
      <c r="O40" s="90">
        <f t="shared" ref="O40:O47" si="46">SUM(P40:R40)</f>
        <v>0</v>
      </c>
      <c r="P40" s="25" t="s">
        <v>98</v>
      </c>
      <c r="Q40" s="25" t="s">
        <v>98</v>
      </c>
      <c r="R40" s="25" t="s">
        <v>98</v>
      </c>
      <c r="S40" s="24">
        <v>29</v>
      </c>
      <c r="T40" s="119">
        <f t="shared" si="40"/>
        <v>29</v>
      </c>
      <c r="U40" s="93" t="s">
        <v>98</v>
      </c>
      <c r="V40" s="93" t="s">
        <v>98</v>
      </c>
      <c r="W40" s="121">
        <v>29</v>
      </c>
      <c r="X40" s="60" t="s">
        <v>103</v>
      </c>
      <c r="Y40" s="148"/>
      <c r="Z40" s="119">
        <f t="shared" si="41"/>
        <v>0</v>
      </c>
      <c r="AA40" s="93" t="s">
        <v>98</v>
      </c>
      <c r="AB40" s="93" t="s">
        <v>98</v>
      </c>
      <c r="AC40" s="93" t="s">
        <v>98</v>
      </c>
      <c r="AD40" s="118">
        <f t="shared" si="5"/>
        <v>243</v>
      </c>
      <c r="AE40" s="119">
        <f t="shared" si="42"/>
        <v>0</v>
      </c>
      <c r="AF40" s="93" t="s">
        <v>98</v>
      </c>
      <c r="AG40" s="93" t="s">
        <v>98</v>
      </c>
      <c r="AH40" s="121" t="s">
        <v>98</v>
      </c>
      <c r="AI40" s="146">
        <f t="shared" si="6"/>
        <v>29</v>
      </c>
    </row>
    <row r="41" spans="1:35" s="5" customFormat="1" ht="27.95" customHeight="1">
      <c r="A41" s="1" t="s">
        <v>33</v>
      </c>
      <c r="B41" s="12">
        <v>371</v>
      </c>
      <c r="C41" s="23">
        <f t="shared" si="43"/>
        <v>371</v>
      </c>
      <c r="D41" s="90">
        <f t="shared" si="44"/>
        <v>338</v>
      </c>
      <c r="E41" s="93">
        <v>154</v>
      </c>
      <c r="F41" s="93">
        <v>79</v>
      </c>
      <c r="G41" s="93">
        <v>105</v>
      </c>
      <c r="H41" s="93">
        <v>33</v>
      </c>
      <c r="I41" s="119">
        <f t="shared" si="39"/>
        <v>33</v>
      </c>
      <c r="J41" s="93" t="s">
        <v>98</v>
      </c>
      <c r="K41" s="93" t="s">
        <v>98</v>
      </c>
      <c r="L41" s="93">
        <v>33</v>
      </c>
      <c r="M41" s="16">
        <v>67</v>
      </c>
      <c r="N41" s="23">
        <f t="shared" si="45"/>
        <v>67</v>
      </c>
      <c r="O41" s="90">
        <f t="shared" si="46"/>
        <v>57</v>
      </c>
      <c r="P41" s="24">
        <v>33</v>
      </c>
      <c r="Q41" s="24">
        <v>9</v>
      </c>
      <c r="R41" s="24">
        <v>15</v>
      </c>
      <c r="S41" s="24">
        <v>10</v>
      </c>
      <c r="T41" s="119">
        <f t="shared" si="40"/>
        <v>10</v>
      </c>
      <c r="U41" s="93" t="s">
        <v>98</v>
      </c>
      <c r="V41" s="93" t="s">
        <v>98</v>
      </c>
      <c r="W41" s="121">
        <v>10</v>
      </c>
      <c r="X41" s="74"/>
      <c r="Y41" s="151"/>
      <c r="Z41" s="119">
        <f t="shared" si="41"/>
        <v>23</v>
      </c>
      <c r="AA41" s="93" t="s">
        <v>98</v>
      </c>
      <c r="AB41" s="93" t="s">
        <v>98</v>
      </c>
      <c r="AC41" s="93">
        <v>23</v>
      </c>
      <c r="AD41" s="118">
        <f t="shared" si="5"/>
        <v>10</v>
      </c>
      <c r="AE41" s="119">
        <f t="shared" si="42"/>
        <v>10</v>
      </c>
      <c r="AF41" s="93" t="s">
        <v>98</v>
      </c>
      <c r="AG41" s="93" t="s">
        <v>98</v>
      </c>
      <c r="AH41" s="121">
        <v>10</v>
      </c>
      <c r="AI41" s="146"/>
    </row>
    <row r="42" spans="1:35" s="5" customFormat="1" ht="27.95" customHeight="1">
      <c r="A42" s="1" t="s">
        <v>34</v>
      </c>
      <c r="B42" s="12">
        <v>191</v>
      </c>
      <c r="C42" s="23">
        <f t="shared" si="43"/>
        <v>191</v>
      </c>
      <c r="D42" s="90">
        <f t="shared" si="44"/>
        <v>0</v>
      </c>
      <c r="E42" s="25" t="s">
        <v>98</v>
      </c>
      <c r="F42" s="25" t="s">
        <v>98</v>
      </c>
      <c r="G42" s="25" t="s">
        <v>98</v>
      </c>
      <c r="H42" s="24">
        <v>191</v>
      </c>
      <c r="I42" s="119">
        <f t="shared" si="39"/>
        <v>191</v>
      </c>
      <c r="J42" s="93" t="s">
        <v>98</v>
      </c>
      <c r="K42" s="93" t="s">
        <v>98</v>
      </c>
      <c r="L42" s="93">
        <v>191</v>
      </c>
      <c r="M42" s="16">
        <v>42</v>
      </c>
      <c r="N42" s="23">
        <f t="shared" si="45"/>
        <v>42</v>
      </c>
      <c r="O42" s="90">
        <f t="shared" si="46"/>
        <v>0</v>
      </c>
      <c r="P42" s="25" t="s">
        <v>98</v>
      </c>
      <c r="Q42" s="25" t="s">
        <v>98</v>
      </c>
      <c r="R42" s="25" t="s">
        <v>98</v>
      </c>
      <c r="S42" s="24">
        <v>42</v>
      </c>
      <c r="T42" s="119">
        <f t="shared" si="40"/>
        <v>42</v>
      </c>
      <c r="U42" s="93" t="s">
        <v>98</v>
      </c>
      <c r="V42" s="93" t="s">
        <v>98</v>
      </c>
      <c r="W42" s="121">
        <v>42</v>
      </c>
      <c r="X42" s="60" t="s">
        <v>103</v>
      </c>
      <c r="Y42" s="148"/>
      <c r="Z42" s="119">
        <f t="shared" si="41"/>
        <v>0</v>
      </c>
      <c r="AA42" s="93" t="s">
        <v>98</v>
      </c>
      <c r="AB42" s="93" t="s">
        <v>98</v>
      </c>
      <c r="AC42" s="93" t="s">
        <v>98</v>
      </c>
      <c r="AD42" s="118">
        <f t="shared" si="5"/>
        <v>191</v>
      </c>
      <c r="AE42" s="119">
        <f t="shared" si="42"/>
        <v>0</v>
      </c>
      <c r="AF42" s="93" t="s">
        <v>98</v>
      </c>
      <c r="AG42" s="93" t="s">
        <v>98</v>
      </c>
      <c r="AH42" s="121" t="s">
        <v>98</v>
      </c>
      <c r="AI42" s="146">
        <f t="shared" si="6"/>
        <v>42</v>
      </c>
    </row>
    <row r="43" spans="1:35" s="5" customFormat="1" ht="27.95" customHeight="1">
      <c r="A43" s="1" t="s">
        <v>35</v>
      </c>
      <c r="B43" s="12">
        <v>315</v>
      </c>
      <c r="C43" s="23">
        <f t="shared" si="43"/>
        <v>315</v>
      </c>
      <c r="D43" s="90">
        <f t="shared" si="44"/>
        <v>0</v>
      </c>
      <c r="E43" s="25" t="s">
        <v>98</v>
      </c>
      <c r="F43" s="25" t="s">
        <v>98</v>
      </c>
      <c r="G43" s="25" t="s">
        <v>98</v>
      </c>
      <c r="H43" s="24">
        <v>315</v>
      </c>
      <c r="I43" s="119">
        <f t="shared" si="39"/>
        <v>315</v>
      </c>
      <c r="J43" s="93" t="s">
        <v>98</v>
      </c>
      <c r="K43" s="93" t="s">
        <v>98</v>
      </c>
      <c r="L43" s="93">
        <v>315</v>
      </c>
      <c r="M43" s="16">
        <v>35</v>
      </c>
      <c r="N43" s="23">
        <f t="shared" si="45"/>
        <v>35</v>
      </c>
      <c r="O43" s="90">
        <f t="shared" si="46"/>
        <v>0</v>
      </c>
      <c r="P43" s="25" t="s">
        <v>98</v>
      </c>
      <c r="Q43" s="25" t="s">
        <v>98</v>
      </c>
      <c r="R43" s="25" t="s">
        <v>98</v>
      </c>
      <c r="S43" s="24">
        <v>35</v>
      </c>
      <c r="T43" s="119">
        <f t="shared" si="40"/>
        <v>35</v>
      </c>
      <c r="U43" s="93" t="s">
        <v>98</v>
      </c>
      <c r="V43" s="93" t="s">
        <v>98</v>
      </c>
      <c r="W43" s="121">
        <v>35</v>
      </c>
      <c r="X43" s="60" t="s">
        <v>103</v>
      </c>
      <c r="Y43" s="148"/>
      <c r="Z43" s="119">
        <f t="shared" si="41"/>
        <v>0</v>
      </c>
      <c r="AA43" s="93" t="s">
        <v>98</v>
      </c>
      <c r="AB43" s="93" t="s">
        <v>98</v>
      </c>
      <c r="AC43" s="93" t="s">
        <v>98</v>
      </c>
      <c r="AD43" s="118">
        <f t="shared" si="5"/>
        <v>315</v>
      </c>
      <c r="AE43" s="119">
        <f t="shared" si="42"/>
        <v>0</v>
      </c>
      <c r="AF43" s="93" t="s">
        <v>98</v>
      </c>
      <c r="AG43" s="93" t="s">
        <v>98</v>
      </c>
      <c r="AH43" s="121" t="s">
        <v>98</v>
      </c>
      <c r="AI43" s="146">
        <f t="shared" si="6"/>
        <v>35</v>
      </c>
    </row>
    <row r="44" spans="1:35" s="5" customFormat="1" ht="27.95" customHeight="1">
      <c r="A44" s="1" t="s">
        <v>36</v>
      </c>
      <c r="B44" s="12">
        <v>213</v>
      </c>
      <c r="C44" s="23">
        <f t="shared" si="43"/>
        <v>213</v>
      </c>
      <c r="D44" s="90">
        <f t="shared" si="44"/>
        <v>35</v>
      </c>
      <c r="E44" s="24">
        <v>32</v>
      </c>
      <c r="F44" s="24">
        <v>3</v>
      </c>
      <c r="G44" s="24"/>
      <c r="H44" s="24">
        <v>178</v>
      </c>
      <c r="I44" s="119">
        <f t="shared" si="39"/>
        <v>178</v>
      </c>
      <c r="J44" s="93">
        <v>178</v>
      </c>
      <c r="K44" s="93" t="s">
        <v>98</v>
      </c>
      <c r="L44" s="93" t="s">
        <v>98</v>
      </c>
      <c r="M44" s="16">
        <v>56</v>
      </c>
      <c r="N44" s="23">
        <f t="shared" si="45"/>
        <v>56</v>
      </c>
      <c r="O44" s="90">
        <f t="shared" si="46"/>
        <v>4</v>
      </c>
      <c r="P44" s="24">
        <v>4</v>
      </c>
      <c r="Q44" s="24"/>
      <c r="R44" s="24"/>
      <c r="S44" s="24">
        <v>52</v>
      </c>
      <c r="T44" s="119">
        <f t="shared" si="40"/>
        <v>52</v>
      </c>
      <c r="U44" s="93">
        <v>52</v>
      </c>
      <c r="V44" s="93" t="s">
        <v>98</v>
      </c>
      <c r="W44" s="121" t="s">
        <v>98</v>
      </c>
      <c r="X44" s="72"/>
      <c r="Y44" s="151"/>
      <c r="Z44" s="119">
        <f t="shared" si="41"/>
        <v>178</v>
      </c>
      <c r="AA44" s="93">
        <v>178</v>
      </c>
      <c r="AB44" s="93" t="s">
        <v>98</v>
      </c>
      <c r="AC44" s="93" t="s">
        <v>98</v>
      </c>
      <c r="AD44" s="118"/>
      <c r="AE44" s="119">
        <f t="shared" si="42"/>
        <v>52</v>
      </c>
      <c r="AF44" s="93">
        <v>52</v>
      </c>
      <c r="AG44" s="93" t="s">
        <v>98</v>
      </c>
      <c r="AH44" s="121" t="s">
        <v>98</v>
      </c>
      <c r="AI44" s="146"/>
    </row>
    <row r="45" spans="1:35" s="5" customFormat="1" ht="27.95" customHeight="1">
      <c r="A45" s="1" t="s">
        <v>37</v>
      </c>
      <c r="B45" s="12">
        <v>218</v>
      </c>
      <c r="C45" s="23">
        <f t="shared" si="43"/>
        <v>218</v>
      </c>
      <c r="D45" s="90">
        <f t="shared" si="44"/>
        <v>0</v>
      </c>
      <c r="E45" s="25" t="s">
        <v>98</v>
      </c>
      <c r="F45" s="25" t="s">
        <v>98</v>
      </c>
      <c r="G45" s="25" t="s">
        <v>98</v>
      </c>
      <c r="H45" s="24">
        <v>218</v>
      </c>
      <c r="I45" s="119">
        <f t="shared" si="39"/>
        <v>218</v>
      </c>
      <c r="J45" s="93" t="s">
        <v>98</v>
      </c>
      <c r="K45" s="93" t="s">
        <v>98</v>
      </c>
      <c r="L45" s="93">
        <v>218</v>
      </c>
      <c r="M45" s="16">
        <v>47</v>
      </c>
      <c r="N45" s="23">
        <f t="shared" si="45"/>
        <v>47</v>
      </c>
      <c r="O45" s="90">
        <f t="shared" si="46"/>
        <v>0</v>
      </c>
      <c r="P45" s="25" t="s">
        <v>98</v>
      </c>
      <c r="Q45" s="25" t="s">
        <v>98</v>
      </c>
      <c r="R45" s="25" t="s">
        <v>98</v>
      </c>
      <c r="S45" s="24">
        <v>47</v>
      </c>
      <c r="T45" s="119">
        <f t="shared" si="40"/>
        <v>47</v>
      </c>
      <c r="U45" s="93" t="s">
        <v>98</v>
      </c>
      <c r="V45" s="93" t="s">
        <v>98</v>
      </c>
      <c r="W45" s="121">
        <v>47</v>
      </c>
      <c r="X45" s="60" t="s">
        <v>103</v>
      </c>
      <c r="Y45" s="148"/>
      <c r="Z45" s="119">
        <f t="shared" si="41"/>
        <v>218</v>
      </c>
      <c r="AA45" s="93" t="s">
        <v>98</v>
      </c>
      <c r="AB45" s="93" t="s">
        <v>98</v>
      </c>
      <c r="AC45" s="93">
        <v>218</v>
      </c>
      <c r="AD45" s="118"/>
      <c r="AE45" s="119">
        <f t="shared" si="42"/>
        <v>47</v>
      </c>
      <c r="AF45" s="93" t="s">
        <v>98</v>
      </c>
      <c r="AG45" s="93" t="s">
        <v>98</v>
      </c>
      <c r="AH45" s="121">
        <v>47</v>
      </c>
      <c r="AI45" s="146"/>
    </row>
    <row r="46" spans="1:35" s="5" customFormat="1" ht="27.95" customHeight="1">
      <c r="A46" s="1" t="s">
        <v>38</v>
      </c>
      <c r="B46" s="12">
        <v>840</v>
      </c>
      <c r="C46" s="23">
        <f t="shared" si="43"/>
        <v>840</v>
      </c>
      <c r="D46" s="90">
        <f t="shared" si="44"/>
        <v>0</v>
      </c>
      <c r="E46" s="25" t="s">
        <v>98</v>
      </c>
      <c r="F46" s="25" t="s">
        <v>98</v>
      </c>
      <c r="G46" s="25" t="s">
        <v>98</v>
      </c>
      <c r="H46" s="24">
        <v>840</v>
      </c>
      <c r="I46" s="119">
        <f t="shared" si="39"/>
        <v>840</v>
      </c>
      <c r="J46" s="93" t="s">
        <v>98</v>
      </c>
      <c r="K46" s="93" t="s">
        <v>98</v>
      </c>
      <c r="L46" s="93">
        <v>840</v>
      </c>
      <c r="M46" s="16">
        <v>113</v>
      </c>
      <c r="N46" s="23">
        <f t="shared" si="45"/>
        <v>113</v>
      </c>
      <c r="O46" s="90">
        <f t="shared" si="46"/>
        <v>0</v>
      </c>
      <c r="P46" s="25" t="s">
        <v>98</v>
      </c>
      <c r="Q46" s="25" t="s">
        <v>98</v>
      </c>
      <c r="R46" s="25" t="s">
        <v>98</v>
      </c>
      <c r="S46" s="24">
        <v>113</v>
      </c>
      <c r="T46" s="119">
        <f t="shared" si="40"/>
        <v>113</v>
      </c>
      <c r="U46" s="93" t="s">
        <v>98</v>
      </c>
      <c r="V46" s="93" t="s">
        <v>98</v>
      </c>
      <c r="W46" s="121">
        <v>113</v>
      </c>
      <c r="X46" s="60" t="s">
        <v>103</v>
      </c>
      <c r="Y46" s="148"/>
      <c r="Z46" s="119">
        <f t="shared" si="41"/>
        <v>0</v>
      </c>
      <c r="AA46" s="93" t="s">
        <v>98</v>
      </c>
      <c r="AB46" s="93" t="s">
        <v>98</v>
      </c>
      <c r="AC46" s="93" t="s">
        <v>98</v>
      </c>
      <c r="AD46" s="118">
        <f t="shared" si="5"/>
        <v>840</v>
      </c>
      <c r="AE46" s="119">
        <f t="shared" si="42"/>
        <v>0</v>
      </c>
      <c r="AF46" s="93" t="s">
        <v>98</v>
      </c>
      <c r="AG46" s="93" t="s">
        <v>98</v>
      </c>
      <c r="AH46" s="121" t="s">
        <v>98</v>
      </c>
      <c r="AI46" s="146">
        <f t="shared" si="6"/>
        <v>113</v>
      </c>
    </row>
    <row r="47" spans="1:35" s="5" customFormat="1" ht="27.95" customHeight="1">
      <c r="A47" s="1" t="s">
        <v>39</v>
      </c>
      <c r="B47" s="12">
        <v>121</v>
      </c>
      <c r="C47" s="23">
        <f t="shared" si="43"/>
        <v>121</v>
      </c>
      <c r="D47" s="90">
        <f t="shared" si="44"/>
        <v>121</v>
      </c>
      <c r="E47" s="24">
        <v>12</v>
      </c>
      <c r="F47" s="24">
        <v>36</v>
      </c>
      <c r="G47" s="24">
        <v>73</v>
      </c>
      <c r="H47" s="25" t="s">
        <v>98</v>
      </c>
      <c r="I47" s="119">
        <f t="shared" si="39"/>
        <v>0</v>
      </c>
      <c r="J47" s="93" t="s">
        <v>98</v>
      </c>
      <c r="K47" s="93" t="s">
        <v>98</v>
      </c>
      <c r="L47" s="93" t="s">
        <v>98</v>
      </c>
      <c r="M47" s="16">
        <v>69</v>
      </c>
      <c r="N47" s="23">
        <f t="shared" si="45"/>
        <v>69</v>
      </c>
      <c r="O47" s="90">
        <f t="shared" si="46"/>
        <v>69</v>
      </c>
      <c r="P47" s="24">
        <v>10</v>
      </c>
      <c r="Q47" s="24">
        <v>10</v>
      </c>
      <c r="R47" s="24">
        <v>49</v>
      </c>
      <c r="S47" s="25" t="s">
        <v>98</v>
      </c>
      <c r="T47" s="119">
        <f t="shared" si="40"/>
        <v>0</v>
      </c>
      <c r="U47" s="93" t="s">
        <v>98</v>
      </c>
      <c r="V47" s="93" t="s">
        <v>98</v>
      </c>
      <c r="W47" s="121" t="s">
        <v>98</v>
      </c>
      <c r="X47" s="74"/>
      <c r="Y47" s="151"/>
      <c r="Z47" s="119">
        <f t="shared" si="41"/>
        <v>0</v>
      </c>
      <c r="AA47" s="93" t="s">
        <v>98</v>
      </c>
      <c r="AB47" s="93" t="s">
        <v>98</v>
      </c>
      <c r="AC47" s="93" t="s">
        <v>98</v>
      </c>
      <c r="AD47" s="118"/>
      <c r="AE47" s="119">
        <f t="shared" si="42"/>
        <v>0</v>
      </c>
      <c r="AF47" s="93" t="s">
        <v>98</v>
      </c>
      <c r="AG47" s="93" t="s">
        <v>98</v>
      </c>
      <c r="AH47" s="121" t="s">
        <v>98</v>
      </c>
      <c r="AI47" s="146"/>
    </row>
    <row r="48" spans="1:35" s="5" customFormat="1" ht="27.95" customHeight="1">
      <c r="A48" s="1" t="s">
        <v>40</v>
      </c>
      <c r="B48" s="12">
        <v>438</v>
      </c>
      <c r="C48" s="23">
        <f t="shared" si="43"/>
        <v>438</v>
      </c>
      <c r="D48" s="90">
        <f>SUM(E48:G48)</f>
        <v>0</v>
      </c>
      <c r="E48" s="25" t="s">
        <v>98</v>
      </c>
      <c r="F48" s="25" t="s">
        <v>98</v>
      </c>
      <c r="G48" s="25" t="s">
        <v>98</v>
      </c>
      <c r="H48" s="24">
        <v>438</v>
      </c>
      <c r="I48" s="119">
        <f t="shared" si="39"/>
        <v>438</v>
      </c>
      <c r="J48" s="93">
        <v>255</v>
      </c>
      <c r="K48" s="93">
        <v>183</v>
      </c>
      <c r="L48" s="93" t="s">
        <v>98</v>
      </c>
      <c r="M48" s="16">
        <v>59</v>
      </c>
      <c r="N48" s="23">
        <f t="shared" si="45"/>
        <v>59</v>
      </c>
      <c r="O48" s="90">
        <f>SUM(P48:R48)</f>
        <v>0</v>
      </c>
      <c r="P48" s="25" t="s">
        <v>98</v>
      </c>
      <c r="Q48" s="25" t="s">
        <v>98</v>
      </c>
      <c r="R48" s="25" t="s">
        <v>98</v>
      </c>
      <c r="S48" s="24">
        <v>59</v>
      </c>
      <c r="T48" s="119">
        <f t="shared" si="40"/>
        <v>59</v>
      </c>
      <c r="U48" s="93">
        <v>59</v>
      </c>
      <c r="V48" s="93" t="s">
        <v>98</v>
      </c>
      <c r="W48" s="121" t="s">
        <v>98</v>
      </c>
      <c r="X48" s="60" t="s">
        <v>103</v>
      </c>
      <c r="Y48" s="148"/>
      <c r="Z48" s="119">
        <f t="shared" si="41"/>
        <v>438</v>
      </c>
      <c r="AA48" s="93">
        <v>255</v>
      </c>
      <c r="AB48" s="93">
        <v>183</v>
      </c>
      <c r="AC48" s="93" t="s">
        <v>98</v>
      </c>
      <c r="AD48" s="118"/>
      <c r="AE48" s="119">
        <f t="shared" si="42"/>
        <v>59</v>
      </c>
      <c r="AF48" s="93">
        <v>59</v>
      </c>
      <c r="AG48" s="93" t="s">
        <v>98</v>
      </c>
      <c r="AH48" s="121" t="s">
        <v>98</v>
      </c>
      <c r="AI48" s="146"/>
    </row>
    <row r="49" spans="1:35" s="5" customFormat="1" ht="27.95" customHeight="1">
      <c r="A49" s="1" t="s">
        <v>41</v>
      </c>
      <c r="B49" s="12">
        <v>120</v>
      </c>
      <c r="C49" s="23">
        <f t="shared" si="43"/>
        <v>120</v>
      </c>
      <c r="D49" s="90">
        <f t="shared" si="44"/>
        <v>0</v>
      </c>
      <c r="E49" s="25" t="s">
        <v>98</v>
      </c>
      <c r="F49" s="25" t="s">
        <v>98</v>
      </c>
      <c r="G49" s="25" t="s">
        <v>98</v>
      </c>
      <c r="H49" s="24">
        <v>120</v>
      </c>
      <c r="I49" s="119">
        <f t="shared" si="39"/>
        <v>120</v>
      </c>
      <c r="J49" s="93" t="s">
        <v>98</v>
      </c>
      <c r="K49" s="93">
        <v>120</v>
      </c>
      <c r="L49" s="93" t="s">
        <v>98</v>
      </c>
      <c r="M49" s="16">
        <v>41</v>
      </c>
      <c r="N49" s="23">
        <f t="shared" si="45"/>
        <v>41</v>
      </c>
      <c r="O49" s="90">
        <f t="shared" ref="O49:O55" si="47">SUM(P49:R49)</f>
        <v>0</v>
      </c>
      <c r="P49" s="25" t="s">
        <v>98</v>
      </c>
      <c r="Q49" s="25" t="s">
        <v>98</v>
      </c>
      <c r="R49" s="25" t="s">
        <v>98</v>
      </c>
      <c r="S49" s="24">
        <v>41</v>
      </c>
      <c r="T49" s="119">
        <f t="shared" si="40"/>
        <v>41</v>
      </c>
      <c r="U49" s="93" t="s">
        <v>98</v>
      </c>
      <c r="V49" s="93">
        <v>41</v>
      </c>
      <c r="W49" s="121" t="s">
        <v>98</v>
      </c>
      <c r="X49" s="60" t="s">
        <v>103</v>
      </c>
      <c r="Y49" s="148"/>
      <c r="Z49" s="119">
        <f t="shared" si="41"/>
        <v>120</v>
      </c>
      <c r="AA49" s="93" t="s">
        <v>98</v>
      </c>
      <c r="AB49" s="93">
        <v>120</v>
      </c>
      <c r="AC49" s="93" t="s">
        <v>98</v>
      </c>
      <c r="AD49" s="118"/>
      <c r="AE49" s="119">
        <f t="shared" si="42"/>
        <v>41</v>
      </c>
      <c r="AF49" s="93" t="s">
        <v>98</v>
      </c>
      <c r="AG49" s="93">
        <v>41</v>
      </c>
      <c r="AH49" s="121" t="s">
        <v>98</v>
      </c>
      <c r="AI49" s="146"/>
    </row>
    <row r="50" spans="1:35" s="5" customFormat="1" ht="27.95" customHeight="1">
      <c r="A50" s="1" t="s">
        <v>42</v>
      </c>
      <c r="B50" s="12">
        <v>265</v>
      </c>
      <c r="C50" s="23">
        <f t="shared" si="43"/>
        <v>265</v>
      </c>
      <c r="D50" s="90">
        <f t="shared" si="44"/>
        <v>0</v>
      </c>
      <c r="E50" s="25" t="s">
        <v>98</v>
      </c>
      <c r="F50" s="25" t="s">
        <v>98</v>
      </c>
      <c r="G50" s="25" t="s">
        <v>98</v>
      </c>
      <c r="H50" s="24">
        <v>265</v>
      </c>
      <c r="I50" s="119">
        <f t="shared" si="39"/>
        <v>265</v>
      </c>
      <c r="J50" s="93" t="s">
        <v>98</v>
      </c>
      <c r="K50" s="93" t="s">
        <v>98</v>
      </c>
      <c r="L50" s="93">
        <v>265</v>
      </c>
      <c r="M50" s="16">
        <v>41</v>
      </c>
      <c r="N50" s="23">
        <f t="shared" si="45"/>
        <v>41</v>
      </c>
      <c r="O50" s="90">
        <f t="shared" si="47"/>
        <v>0</v>
      </c>
      <c r="P50" s="25" t="s">
        <v>98</v>
      </c>
      <c r="Q50" s="25" t="s">
        <v>98</v>
      </c>
      <c r="R50" s="25" t="s">
        <v>98</v>
      </c>
      <c r="S50" s="24">
        <v>41</v>
      </c>
      <c r="T50" s="119">
        <f t="shared" si="40"/>
        <v>41</v>
      </c>
      <c r="U50" s="93" t="s">
        <v>98</v>
      </c>
      <c r="V50" s="93" t="s">
        <v>98</v>
      </c>
      <c r="W50" s="121">
        <v>41</v>
      </c>
      <c r="X50" s="60" t="s">
        <v>103</v>
      </c>
      <c r="Y50" s="148"/>
      <c r="Z50" s="119">
        <f t="shared" si="41"/>
        <v>0</v>
      </c>
      <c r="AA50" s="93" t="s">
        <v>98</v>
      </c>
      <c r="AB50" s="93" t="s">
        <v>98</v>
      </c>
      <c r="AC50" s="93" t="s">
        <v>98</v>
      </c>
      <c r="AD50" s="118">
        <f t="shared" si="5"/>
        <v>265</v>
      </c>
      <c r="AE50" s="119">
        <f t="shared" si="42"/>
        <v>0</v>
      </c>
      <c r="AF50" s="93" t="s">
        <v>98</v>
      </c>
      <c r="AG50" s="93" t="s">
        <v>98</v>
      </c>
      <c r="AH50" s="121" t="s">
        <v>98</v>
      </c>
      <c r="AI50" s="146">
        <f t="shared" si="6"/>
        <v>41</v>
      </c>
    </row>
    <row r="51" spans="1:35" s="5" customFormat="1" ht="27.95" customHeight="1">
      <c r="A51" s="1" t="s">
        <v>43</v>
      </c>
      <c r="B51" s="12">
        <v>321</v>
      </c>
      <c r="C51" s="23">
        <f t="shared" si="43"/>
        <v>321</v>
      </c>
      <c r="D51" s="90">
        <f t="shared" si="44"/>
        <v>321</v>
      </c>
      <c r="E51" s="25">
        <v>299</v>
      </c>
      <c r="F51" s="25">
        <v>22</v>
      </c>
      <c r="G51" s="25" t="s">
        <v>98</v>
      </c>
      <c r="H51" s="24"/>
      <c r="I51" s="119">
        <f t="shared" si="39"/>
        <v>0</v>
      </c>
      <c r="J51" s="93" t="s">
        <v>98</v>
      </c>
      <c r="K51" s="93" t="s">
        <v>98</v>
      </c>
      <c r="L51" s="93" t="s">
        <v>98</v>
      </c>
      <c r="M51" s="16">
        <v>56</v>
      </c>
      <c r="N51" s="23">
        <f t="shared" si="45"/>
        <v>56</v>
      </c>
      <c r="O51" s="90">
        <f t="shared" si="47"/>
        <v>56</v>
      </c>
      <c r="P51" s="25">
        <v>53</v>
      </c>
      <c r="Q51" s="25">
        <v>3</v>
      </c>
      <c r="R51" s="25" t="s">
        <v>98</v>
      </c>
      <c r="S51" s="24"/>
      <c r="T51" s="119">
        <f t="shared" si="40"/>
        <v>0</v>
      </c>
      <c r="U51" s="93" t="s">
        <v>98</v>
      </c>
      <c r="V51" s="93" t="s">
        <v>98</v>
      </c>
      <c r="W51" s="121" t="s">
        <v>98</v>
      </c>
      <c r="X51" s="60"/>
      <c r="Y51" s="148"/>
      <c r="Z51" s="119">
        <f t="shared" si="41"/>
        <v>299</v>
      </c>
      <c r="AA51" s="93">
        <v>110</v>
      </c>
      <c r="AB51" s="93">
        <v>189</v>
      </c>
      <c r="AC51" s="93" t="s">
        <v>98</v>
      </c>
      <c r="AD51" s="118">
        <f t="shared" si="5"/>
        <v>-299</v>
      </c>
      <c r="AE51" s="119">
        <f t="shared" si="42"/>
        <v>53</v>
      </c>
      <c r="AF51" s="93">
        <v>22</v>
      </c>
      <c r="AG51" s="93">
        <v>31</v>
      </c>
      <c r="AH51" s="121" t="s">
        <v>98</v>
      </c>
      <c r="AI51" s="146">
        <f t="shared" si="6"/>
        <v>-53</v>
      </c>
    </row>
    <row r="52" spans="1:35" s="5" customFormat="1" ht="27.95" customHeight="1">
      <c r="A52" s="1" t="s">
        <v>44</v>
      </c>
      <c r="B52" s="12">
        <v>256</v>
      </c>
      <c r="C52" s="23">
        <f t="shared" si="43"/>
        <v>256</v>
      </c>
      <c r="D52" s="90">
        <f t="shared" si="44"/>
        <v>227</v>
      </c>
      <c r="E52" s="93">
        <v>113</v>
      </c>
      <c r="F52" s="93">
        <v>29</v>
      </c>
      <c r="G52" s="93">
        <v>85</v>
      </c>
      <c r="H52" s="93">
        <v>29</v>
      </c>
      <c r="I52" s="119">
        <f t="shared" si="39"/>
        <v>29</v>
      </c>
      <c r="J52" s="93">
        <v>17</v>
      </c>
      <c r="K52" s="93">
        <v>7</v>
      </c>
      <c r="L52" s="93">
        <v>5</v>
      </c>
      <c r="M52" s="16">
        <v>64</v>
      </c>
      <c r="N52" s="23">
        <f t="shared" si="45"/>
        <v>64</v>
      </c>
      <c r="O52" s="90">
        <f t="shared" si="47"/>
        <v>59</v>
      </c>
      <c r="P52" s="24">
        <v>27</v>
      </c>
      <c r="Q52" s="24">
        <v>4</v>
      </c>
      <c r="R52" s="24">
        <v>28</v>
      </c>
      <c r="S52" s="24">
        <v>5</v>
      </c>
      <c r="T52" s="119">
        <f t="shared" si="40"/>
        <v>5</v>
      </c>
      <c r="U52" s="93">
        <v>5</v>
      </c>
      <c r="V52" s="93" t="s">
        <v>98</v>
      </c>
      <c r="W52" s="121" t="s">
        <v>98</v>
      </c>
      <c r="X52" s="68"/>
      <c r="Y52" s="68"/>
      <c r="Z52" s="119">
        <f t="shared" si="41"/>
        <v>24</v>
      </c>
      <c r="AA52" s="93">
        <v>17</v>
      </c>
      <c r="AB52" s="93">
        <v>7</v>
      </c>
      <c r="AC52" s="93" t="s">
        <v>98</v>
      </c>
      <c r="AD52" s="118">
        <f t="shared" si="5"/>
        <v>5</v>
      </c>
      <c r="AE52" s="119">
        <f t="shared" si="42"/>
        <v>5</v>
      </c>
      <c r="AF52" s="93">
        <v>5</v>
      </c>
      <c r="AG52" s="93" t="s">
        <v>98</v>
      </c>
      <c r="AH52" s="121" t="s">
        <v>98</v>
      </c>
      <c r="AI52" s="146"/>
    </row>
    <row r="53" spans="1:35" s="5" customFormat="1" ht="27.95" customHeight="1">
      <c r="A53" s="1" t="s">
        <v>45</v>
      </c>
      <c r="B53" s="12">
        <v>562</v>
      </c>
      <c r="C53" s="23">
        <f t="shared" si="43"/>
        <v>562</v>
      </c>
      <c r="D53" s="90">
        <f t="shared" si="44"/>
        <v>0</v>
      </c>
      <c r="E53" s="25" t="s">
        <v>98</v>
      </c>
      <c r="F53" s="25" t="s">
        <v>98</v>
      </c>
      <c r="G53" s="25" t="s">
        <v>98</v>
      </c>
      <c r="H53" s="24">
        <v>562</v>
      </c>
      <c r="I53" s="119">
        <f t="shared" si="39"/>
        <v>562</v>
      </c>
      <c r="J53" s="93" t="s">
        <v>98</v>
      </c>
      <c r="K53" s="93" t="s">
        <v>98</v>
      </c>
      <c r="L53" s="93">
        <v>562</v>
      </c>
      <c r="M53" s="16">
        <v>86</v>
      </c>
      <c r="N53" s="23">
        <f t="shared" si="45"/>
        <v>86</v>
      </c>
      <c r="O53" s="90">
        <f t="shared" si="47"/>
        <v>0</v>
      </c>
      <c r="P53" s="25" t="s">
        <v>98</v>
      </c>
      <c r="Q53" s="25" t="s">
        <v>98</v>
      </c>
      <c r="R53" s="25" t="s">
        <v>98</v>
      </c>
      <c r="S53" s="24">
        <v>86</v>
      </c>
      <c r="T53" s="119">
        <f t="shared" si="40"/>
        <v>86</v>
      </c>
      <c r="U53" s="93" t="s">
        <v>98</v>
      </c>
      <c r="V53" s="93" t="s">
        <v>98</v>
      </c>
      <c r="W53" s="121">
        <v>86</v>
      </c>
      <c r="X53" s="60" t="s">
        <v>103</v>
      </c>
      <c r="Y53" s="148"/>
      <c r="Z53" s="119">
        <f t="shared" si="41"/>
        <v>0</v>
      </c>
      <c r="AA53" s="93" t="s">
        <v>98</v>
      </c>
      <c r="AB53" s="93" t="s">
        <v>98</v>
      </c>
      <c r="AC53" s="93" t="s">
        <v>98</v>
      </c>
      <c r="AD53" s="118">
        <f t="shared" si="5"/>
        <v>562</v>
      </c>
      <c r="AE53" s="119">
        <f t="shared" si="42"/>
        <v>0</v>
      </c>
      <c r="AF53" s="93" t="s">
        <v>98</v>
      </c>
      <c r="AG53" s="93" t="s">
        <v>98</v>
      </c>
      <c r="AH53" s="121" t="s">
        <v>98</v>
      </c>
      <c r="AI53" s="146">
        <f t="shared" si="6"/>
        <v>86</v>
      </c>
    </row>
    <row r="54" spans="1:35" s="5" customFormat="1" ht="27.95" customHeight="1">
      <c r="A54" s="1" t="s">
        <v>46</v>
      </c>
      <c r="B54" s="14">
        <v>168</v>
      </c>
      <c r="C54" s="23">
        <f t="shared" si="43"/>
        <v>168</v>
      </c>
      <c r="D54" s="90">
        <f t="shared" si="44"/>
        <v>12</v>
      </c>
      <c r="E54" s="25" t="s">
        <v>98</v>
      </c>
      <c r="F54" s="24">
        <v>3</v>
      </c>
      <c r="G54" s="24">
        <v>9</v>
      </c>
      <c r="H54" s="24">
        <v>156</v>
      </c>
      <c r="I54" s="119">
        <f t="shared" si="39"/>
        <v>156</v>
      </c>
      <c r="J54" s="93">
        <v>156</v>
      </c>
      <c r="K54" s="93" t="s">
        <v>98</v>
      </c>
      <c r="L54" s="93" t="s">
        <v>98</v>
      </c>
      <c r="M54" s="16">
        <v>32</v>
      </c>
      <c r="N54" s="23">
        <f t="shared" si="45"/>
        <v>32</v>
      </c>
      <c r="O54" s="90">
        <f t="shared" si="47"/>
        <v>0</v>
      </c>
      <c r="P54" s="25" t="s">
        <v>98</v>
      </c>
      <c r="Q54" s="25" t="s">
        <v>98</v>
      </c>
      <c r="R54" s="25" t="s">
        <v>98</v>
      </c>
      <c r="S54" s="24">
        <v>32</v>
      </c>
      <c r="T54" s="119">
        <f t="shared" si="40"/>
        <v>32</v>
      </c>
      <c r="U54" s="93">
        <v>32</v>
      </c>
      <c r="V54" s="93" t="s">
        <v>98</v>
      </c>
      <c r="W54" s="121" t="s">
        <v>98</v>
      </c>
      <c r="X54" s="69"/>
      <c r="Y54" s="69"/>
      <c r="Z54" s="119">
        <f t="shared" si="41"/>
        <v>156</v>
      </c>
      <c r="AA54" s="93">
        <v>156</v>
      </c>
      <c r="AB54" s="93" t="s">
        <v>98</v>
      </c>
      <c r="AC54" s="93" t="s">
        <v>98</v>
      </c>
      <c r="AD54" s="118"/>
      <c r="AE54" s="119">
        <f t="shared" si="42"/>
        <v>32</v>
      </c>
      <c r="AF54" s="93">
        <v>32</v>
      </c>
      <c r="AG54" s="93" t="s">
        <v>98</v>
      </c>
      <c r="AH54" s="121" t="s">
        <v>98</v>
      </c>
      <c r="AI54" s="146"/>
    </row>
    <row r="55" spans="1:35" s="5" customFormat="1" ht="27.95" customHeight="1">
      <c r="A55" s="34" t="s">
        <v>47</v>
      </c>
      <c r="B55" s="12">
        <v>335</v>
      </c>
      <c r="C55" s="23">
        <f t="shared" si="43"/>
        <v>335</v>
      </c>
      <c r="D55" s="90">
        <f t="shared" si="44"/>
        <v>0</v>
      </c>
      <c r="E55" s="93" t="s">
        <v>98</v>
      </c>
      <c r="F55" s="93" t="s">
        <v>98</v>
      </c>
      <c r="G55" s="93" t="s">
        <v>98</v>
      </c>
      <c r="H55" s="93">
        <v>335</v>
      </c>
      <c r="I55" s="119">
        <f t="shared" si="39"/>
        <v>335</v>
      </c>
      <c r="J55" s="93" t="s">
        <v>98</v>
      </c>
      <c r="K55" s="93" t="s">
        <v>98</v>
      </c>
      <c r="L55" s="93">
        <v>335</v>
      </c>
      <c r="M55" s="16">
        <v>55</v>
      </c>
      <c r="N55" s="23">
        <f t="shared" si="45"/>
        <v>55</v>
      </c>
      <c r="O55" s="90">
        <f t="shared" si="47"/>
        <v>0</v>
      </c>
      <c r="P55" s="25" t="s">
        <v>98</v>
      </c>
      <c r="Q55" s="25" t="s">
        <v>98</v>
      </c>
      <c r="R55" s="25" t="s">
        <v>98</v>
      </c>
      <c r="S55" s="24">
        <v>55</v>
      </c>
      <c r="T55" s="119">
        <f t="shared" si="40"/>
        <v>55</v>
      </c>
      <c r="U55" s="93" t="s">
        <v>98</v>
      </c>
      <c r="V55" s="93" t="s">
        <v>98</v>
      </c>
      <c r="W55" s="121">
        <v>55</v>
      </c>
      <c r="X55" s="60" t="s">
        <v>103</v>
      </c>
      <c r="Y55" s="148"/>
      <c r="Z55" s="119">
        <f t="shared" si="41"/>
        <v>0</v>
      </c>
      <c r="AA55" s="93" t="s">
        <v>98</v>
      </c>
      <c r="AB55" s="93" t="s">
        <v>98</v>
      </c>
      <c r="AC55" s="93" t="s">
        <v>98</v>
      </c>
      <c r="AD55" s="118">
        <f t="shared" si="5"/>
        <v>335</v>
      </c>
      <c r="AE55" s="119">
        <f t="shared" si="42"/>
        <v>0</v>
      </c>
      <c r="AF55" s="93" t="s">
        <v>98</v>
      </c>
      <c r="AG55" s="93" t="s">
        <v>98</v>
      </c>
      <c r="AH55" s="121" t="s">
        <v>98</v>
      </c>
      <c r="AI55" s="146">
        <f t="shared" si="6"/>
        <v>55</v>
      </c>
    </row>
    <row r="56" spans="1:35" s="5" customFormat="1" ht="9" customHeight="1">
      <c r="A56" s="87"/>
      <c r="B56" s="102"/>
      <c r="C56" s="24"/>
      <c r="D56" s="24"/>
      <c r="E56" s="24"/>
      <c r="F56" s="24"/>
      <c r="G56" s="24"/>
      <c r="H56" s="24"/>
      <c r="I56" s="119"/>
      <c r="J56" s="93"/>
      <c r="K56" s="93"/>
      <c r="L56" s="93"/>
      <c r="M56" s="108"/>
      <c r="N56" s="24"/>
      <c r="O56" s="24"/>
      <c r="P56" s="24"/>
      <c r="Q56" s="24"/>
      <c r="R56" s="24"/>
      <c r="S56" s="24"/>
      <c r="T56" s="119"/>
      <c r="U56" s="93"/>
      <c r="V56" s="93"/>
      <c r="W56" s="121"/>
      <c r="X56" s="60"/>
      <c r="Y56" s="148"/>
      <c r="Z56" s="119"/>
      <c r="AA56" s="93"/>
      <c r="AB56" s="93"/>
      <c r="AC56" s="93"/>
      <c r="AD56" s="118"/>
      <c r="AE56" s="119"/>
      <c r="AF56" s="93"/>
      <c r="AG56" s="93"/>
      <c r="AH56" s="121"/>
      <c r="AI56" s="146"/>
    </row>
    <row r="57" spans="1:35" s="42" customFormat="1" ht="27.95" customHeight="1">
      <c r="A57" s="85" t="s">
        <v>4</v>
      </c>
      <c r="B57" s="109">
        <v>6648</v>
      </c>
      <c r="C57" s="89">
        <f>SUM(C58:C77)</f>
        <v>6648</v>
      </c>
      <c r="D57" s="89">
        <f>SUM(D58:D77)</f>
        <v>929</v>
      </c>
      <c r="E57" s="89">
        <f t="shared" ref="E57:H57" si="48">SUM(E58:E77)</f>
        <v>257</v>
      </c>
      <c r="F57" s="89">
        <f t="shared" si="48"/>
        <v>111</v>
      </c>
      <c r="G57" s="89">
        <f t="shared" si="48"/>
        <v>561</v>
      </c>
      <c r="H57" s="89">
        <f t="shared" si="48"/>
        <v>5719</v>
      </c>
      <c r="I57" s="120">
        <f>SUM(I58:I77)</f>
        <v>5719</v>
      </c>
      <c r="J57" s="120">
        <f t="shared" ref="J57:L57" si="49">SUM(J58:J77)</f>
        <v>107</v>
      </c>
      <c r="K57" s="120">
        <f t="shared" si="49"/>
        <v>1902</v>
      </c>
      <c r="L57" s="120">
        <f t="shared" si="49"/>
        <v>3710</v>
      </c>
      <c r="M57" s="109">
        <v>980</v>
      </c>
      <c r="N57" s="89">
        <f>SUM(N58:N77)</f>
        <v>980</v>
      </c>
      <c r="O57" s="89">
        <f>SUM(O58:O77)</f>
        <v>137</v>
      </c>
      <c r="P57" s="89">
        <f t="shared" ref="P57:W57" si="50">SUM(P58:P77)</f>
        <v>35</v>
      </c>
      <c r="Q57" s="89">
        <f t="shared" si="50"/>
        <v>11</v>
      </c>
      <c r="R57" s="89">
        <f t="shared" si="50"/>
        <v>91</v>
      </c>
      <c r="S57" s="89">
        <f t="shared" si="50"/>
        <v>843</v>
      </c>
      <c r="T57" s="120">
        <f t="shared" si="50"/>
        <v>843</v>
      </c>
      <c r="U57" s="120">
        <f t="shared" si="50"/>
        <v>12</v>
      </c>
      <c r="V57" s="120">
        <f t="shared" si="50"/>
        <v>321</v>
      </c>
      <c r="W57" s="120">
        <f t="shared" si="50"/>
        <v>510</v>
      </c>
      <c r="X57" s="66"/>
      <c r="Y57" s="150"/>
      <c r="Z57" s="120">
        <f>SUM(Z58:Z77)</f>
        <v>4352</v>
      </c>
      <c r="AA57" s="120">
        <f t="shared" ref="AA57:AH57" si="51">SUM(AA58:AA77)</f>
        <v>107</v>
      </c>
      <c r="AB57" s="120">
        <f t="shared" si="51"/>
        <v>1903</v>
      </c>
      <c r="AC57" s="120">
        <f t="shared" si="51"/>
        <v>2342</v>
      </c>
      <c r="AD57" s="118"/>
      <c r="AE57" s="120">
        <f t="shared" si="51"/>
        <v>987</v>
      </c>
      <c r="AF57" s="120">
        <f t="shared" si="51"/>
        <v>12</v>
      </c>
      <c r="AG57" s="120">
        <f t="shared" si="51"/>
        <v>649</v>
      </c>
      <c r="AH57" s="120">
        <f t="shared" si="51"/>
        <v>326</v>
      </c>
      <c r="AI57" s="146"/>
    </row>
    <row r="58" spans="1:35" s="5" customFormat="1" ht="27.95" customHeight="1">
      <c r="A58" s="33" t="s">
        <v>48</v>
      </c>
      <c r="B58" s="11">
        <v>1028</v>
      </c>
      <c r="C58" s="23">
        <f>SUM(D58,H58)</f>
        <v>1028</v>
      </c>
      <c r="D58" s="90">
        <f>SUM(E58:G58)</f>
        <v>0</v>
      </c>
      <c r="E58" s="25" t="s">
        <v>98</v>
      </c>
      <c r="F58" s="25" t="s">
        <v>98</v>
      </c>
      <c r="G58" s="25" t="s">
        <v>98</v>
      </c>
      <c r="H58" s="23">
        <v>1028</v>
      </c>
      <c r="I58" s="119">
        <f t="shared" ref="I58:I77" si="52">SUM(J58:L58)</f>
        <v>1028</v>
      </c>
      <c r="J58" s="93" t="s">
        <v>98</v>
      </c>
      <c r="K58" s="93" t="s">
        <v>98</v>
      </c>
      <c r="L58" s="122">
        <v>1028</v>
      </c>
      <c r="M58" s="16">
        <v>113</v>
      </c>
      <c r="N58" s="23">
        <f>SUM(O58,S58)</f>
        <v>113</v>
      </c>
      <c r="O58" s="90">
        <f>SUM(P58:R58)</f>
        <v>0</v>
      </c>
      <c r="P58" s="25" t="s">
        <v>98</v>
      </c>
      <c r="Q58" s="25" t="s">
        <v>98</v>
      </c>
      <c r="R58" s="25" t="s">
        <v>98</v>
      </c>
      <c r="S58" s="24">
        <v>113</v>
      </c>
      <c r="T58" s="119">
        <f t="shared" ref="T58:T77" si="53">SUM(U58:W58)</f>
        <v>113</v>
      </c>
      <c r="U58" s="93" t="s">
        <v>98</v>
      </c>
      <c r="V58" s="93" t="s">
        <v>98</v>
      </c>
      <c r="W58" s="121">
        <v>113</v>
      </c>
      <c r="X58" s="60" t="s">
        <v>103</v>
      </c>
      <c r="Y58" s="148"/>
      <c r="Z58" s="119">
        <f t="shared" si="41"/>
        <v>1028</v>
      </c>
      <c r="AA58" s="93" t="s">
        <v>98</v>
      </c>
      <c r="AB58" s="93" t="s">
        <v>98</v>
      </c>
      <c r="AC58" s="122">
        <v>1028</v>
      </c>
      <c r="AD58" s="118"/>
      <c r="AE58" s="119">
        <f t="shared" si="42"/>
        <v>113</v>
      </c>
      <c r="AF58" s="93" t="s">
        <v>98</v>
      </c>
      <c r="AG58" s="93" t="s">
        <v>98</v>
      </c>
      <c r="AH58" s="121">
        <v>113</v>
      </c>
      <c r="AI58" s="146"/>
    </row>
    <row r="59" spans="1:35" s="5" customFormat="1" ht="27.95" customHeight="1">
      <c r="A59" s="1" t="s">
        <v>49</v>
      </c>
      <c r="B59" s="12">
        <v>342</v>
      </c>
      <c r="C59" s="23">
        <f t="shared" ref="C59:C77" si="54">SUM(D59,H59)</f>
        <v>342</v>
      </c>
      <c r="D59" s="90">
        <f t="shared" ref="D59:D77" si="55">SUM(E59:G59)</f>
        <v>126</v>
      </c>
      <c r="E59" s="93">
        <v>84</v>
      </c>
      <c r="F59" s="93">
        <v>33</v>
      </c>
      <c r="G59" s="93">
        <v>9</v>
      </c>
      <c r="H59" s="93">
        <v>216</v>
      </c>
      <c r="I59" s="119">
        <f t="shared" si="52"/>
        <v>216</v>
      </c>
      <c r="J59" s="93" t="s">
        <v>98</v>
      </c>
      <c r="K59" s="93">
        <v>179</v>
      </c>
      <c r="L59" s="93">
        <v>37</v>
      </c>
      <c r="M59" s="16">
        <v>45</v>
      </c>
      <c r="N59" s="23">
        <f t="shared" ref="N59:N77" si="56">SUM(O59,S59)</f>
        <v>45</v>
      </c>
      <c r="O59" s="90">
        <f t="shared" ref="O59:O77" si="57">SUM(P59:R59)</f>
        <v>8</v>
      </c>
      <c r="P59" s="24">
        <v>7</v>
      </c>
      <c r="Q59" s="25" t="s">
        <v>98</v>
      </c>
      <c r="R59" s="24">
        <v>1</v>
      </c>
      <c r="S59" s="24">
        <v>37</v>
      </c>
      <c r="T59" s="119">
        <f t="shared" si="53"/>
        <v>37</v>
      </c>
      <c r="U59" s="93" t="s">
        <v>98</v>
      </c>
      <c r="V59" s="93">
        <v>37</v>
      </c>
      <c r="W59" s="121" t="s">
        <v>98</v>
      </c>
      <c r="X59" s="96"/>
      <c r="Y59" s="96"/>
      <c r="Z59" s="119">
        <f t="shared" si="41"/>
        <v>179</v>
      </c>
      <c r="AA59" s="93" t="s">
        <v>98</v>
      </c>
      <c r="AB59" s="93">
        <v>179</v>
      </c>
      <c r="AC59" s="93" t="s">
        <v>98</v>
      </c>
      <c r="AD59" s="118">
        <f t="shared" si="5"/>
        <v>37</v>
      </c>
      <c r="AE59" s="119">
        <f t="shared" si="42"/>
        <v>37</v>
      </c>
      <c r="AF59" s="93" t="s">
        <v>98</v>
      </c>
      <c r="AG59" s="93">
        <v>37</v>
      </c>
      <c r="AH59" s="121" t="s">
        <v>98</v>
      </c>
      <c r="AI59" s="146"/>
    </row>
    <row r="60" spans="1:35" s="5" customFormat="1" ht="27.95" customHeight="1">
      <c r="A60" s="1" t="s">
        <v>50</v>
      </c>
      <c r="B60" s="12">
        <v>396</v>
      </c>
      <c r="C60" s="23">
        <f t="shared" si="54"/>
        <v>396</v>
      </c>
      <c r="D60" s="90">
        <f t="shared" si="55"/>
        <v>111</v>
      </c>
      <c r="E60" s="24">
        <v>11</v>
      </c>
      <c r="F60" s="24">
        <v>10</v>
      </c>
      <c r="G60" s="24">
        <v>90</v>
      </c>
      <c r="H60" s="24">
        <v>285</v>
      </c>
      <c r="I60" s="119">
        <f t="shared" si="52"/>
        <v>285</v>
      </c>
      <c r="J60" s="93" t="s">
        <v>98</v>
      </c>
      <c r="K60" s="93" t="s">
        <v>98</v>
      </c>
      <c r="L60" s="93">
        <v>285</v>
      </c>
      <c r="M60" s="16">
        <v>54</v>
      </c>
      <c r="N60" s="23">
        <f t="shared" si="56"/>
        <v>54</v>
      </c>
      <c r="O60" s="90">
        <f t="shared" si="57"/>
        <v>12</v>
      </c>
      <c r="P60" s="24">
        <v>1</v>
      </c>
      <c r="Q60" s="24">
        <v>1</v>
      </c>
      <c r="R60" s="24">
        <v>10</v>
      </c>
      <c r="S60" s="24">
        <v>42</v>
      </c>
      <c r="T60" s="119">
        <f t="shared" si="53"/>
        <v>42</v>
      </c>
      <c r="U60" s="93" t="s">
        <v>98</v>
      </c>
      <c r="V60" s="93" t="s">
        <v>98</v>
      </c>
      <c r="W60" s="121">
        <v>42</v>
      </c>
      <c r="X60" s="68"/>
      <c r="Y60" s="68"/>
      <c r="Z60" s="119">
        <f t="shared" si="41"/>
        <v>285</v>
      </c>
      <c r="AA60" s="93" t="s">
        <v>98</v>
      </c>
      <c r="AB60" s="93" t="s">
        <v>98</v>
      </c>
      <c r="AC60" s="93">
        <v>285</v>
      </c>
      <c r="AD60" s="118"/>
      <c r="AE60" s="119">
        <f t="shared" si="42"/>
        <v>42</v>
      </c>
      <c r="AF60" s="93" t="s">
        <v>98</v>
      </c>
      <c r="AG60" s="93" t="s">
        <v>98</v>
      </c>
      <c r="AH60" s="121">
        <v>42</v>
      </c>
      <c r="AI60" s="146"/>
    </row>
    <row r="61" spans="1:35" s="5" customFormat="1" ht="27.95" customHeight="1">
      <c r="A61" s="1" t="s">
        <v>51</v>
      </c>
      <c r="B61" s="12">
        <v>314</v>
      </c>
      <c r="C61" s="23">
        <f t="shared" si="54"/>
        <v>314</v>
      </c>
      <c r="D61" s="90">
        <f t="shared" si="55"/>
        <v>314</v>
      </c>
      <c r="E61" s="93">
        <v>62</v>
      </c>
      <c r="F61" s="93">
        <v>24</v>
      </c>
      <c r="G61" s="93">
        <v>228</v>
      </c>
      <c r="H61" s="93" t="s">
        <v>98</v>
      </c>
      <c r="I61" s="119">
        <f t="shared" si="52"/>
        <v>0</v>
      </c>
      <c r="J61" s="93" t="s">
        <v>98</v>
      </c>
      <c r="K61" s="93" t="s">
        <v>98</v>
      </c>
      <c r="L61" s="93" t="s">
        <v>98</v>
      </c>
      <c r="M61" s="16">
        <v>34</v>
      </c>
      <c r="N61" s="23">
        <f t="shared" si="56"/>
        <v>34</v>
      </c>
      <c r="O61" s="90">
        <f t="shared" si="57"/>
        <v>34</v>
      </c>
      <c r="P61" s="24">
        <v>2</v>
      </c>
      <c r="Q61" s="25" t="s">
        <v>98</v>
      </c>
      <c r="R61" s="24">
        <v>32</v>
      </c>
      <c r="S61" s="25" t="s">
        <v>98</v>
      </c>
      <c r="T61" s="119">
        <f t="shared" si="53"/>
        <v>0</v>
      </c>
      <c r="U61" s="93" t="s">
        <v>98</v>
      </c>
      <c r="V61" s="93" t="s">
        <v>98</v>
      </c>
      <c r="W61" s="121" t="s">
        <v>98</v>
      </c>
      <c r="X61" s="68"/>
      <c r="Y61" s="68"/>
      <c r="Z61" s="119">
        <f t="shared" si="41"/>
        <v>0</v>
      </c>
      <c r="AA61" s="93" t="s">
        <v>98</v>
      </c>
      <c r="AB61" s="93" t="s">
        <v>98</v>
      </c>
      <c r="AC61" s="93" t="s">
        <v>98</v>
      </c>
      <c r="AD61" s="118"/>
      <c r="AE61" s="119">
        <f t="shared" si="42"/>
        <v>0</v>
      </c>
      <c r="AF61" s="93" t="s">
        <v>98</v>
      </c>
      <c r="AG61" s="93" t="s">
        <v>98</v>
      </c>
      <c r="AH61" s="121" t="s">
        <v>98</v>
      </c>
      <c r="AI61" s="146"/>
    </row>
    <row r="62" spans="1:35" s="5" customFormat="1" ht="27.95" customHeight="1">
      <c r="A62" s="1" t="s">
        <v>52</v>
      </c>
      <c r="B62" s="12">
        <v>524</v>
      </c>
      <c r="C62" s="23">
        <f t="shared" si="54"/>
        <v>524</v>
      </c>
      <c r="D62" s="90">
        <f t="shared" si="55"/>
        <v>0</v>
      </c>
      <c r="E62" s="25" t="s">
        <v>98</v>
      </c>
      <c r="F62" s="25" t="s">
        <v>98</v>
      </c>
      <c r="G62" s="25" t="s">
        <v>98</v>
      </c>
      <c r="H62" s="24">
        <v>524</v>
      </c>
      <c r="I62" s="119">
        <f t="shared" si="52"/>
        <v>524</v>
      </c>
      <c r="J62" s="93" t="s">
        <v>98</v>
      </c>
      <c r="K62" s="93" t="s">
        <v>98</v>
      </c>
      <c r="L62" s="93">
        <v>524</v>
      </c>
      <c r="M62" s="16">
        <v>76</v>
      </c>
      <c r="N62" s="23">
        <f t="shared" si="56"/>
        <v>76</v>
      </c>
      <c r="O62" s="90">
        <f t="shared" si="57"/>
        <v>0</v>
      </c>
      <c r="P62" s="25" t="s">
        <v>98</v>
      </c>
      <c r="Q62" s="25" t="s">
        <v>98</v>
      </c>
      <c r="R62" s="25" t="s">
        <v>98</v>
      </c>
      <c r="S62" s="24">
        <v>76</v>
      </c>
      <c r="T62" s="119">
        <f t="shared" si="53"/>
        <v>76</v>
      </c>
      <c r="U62" s="93" t="s">
        <v>98</v>
      </c>
      <c r="V62" s="93" t="s">
        <v>98</v>
      </c>
      <c r="W62" s="121">
        <v>76</v>
      </c>
      <c r="X62" s="60" t="s">
        <v>103</v>
      </c>
      <c r="Y62" s="148"/>
      <c r="Z62" s="119">
        <f t="shared" si="41"/>
        <v>524</v>
      </c>
      <c r="AA62" s="93" t="s">
        <v>98</v>
      </c>
      <c r="AB62" s="93" t="s">
        <v>98</v>
      </c>
      <c r="AC62" s="93">
        <v>524</v>
      </c>
      <c r="AD62" s="118"/>
      <c r="AE62" s="119">
        <f t="shared" si="42"/>
        <v>76</v>
      </c>
      <c r="AF62" s="93" t="s">
        <v>98</v>
      </c>
      <c r="AG62" s="93" t="s">
        <v>98</v>
      </c>
      <c r="AH62" s="121">
        <v>76</v>
      </c>
      <c r="AI62" s="146"/>
    </row>
    <row r="63" spans="1:35" s="5" customFormat="1" ht="27.95" customHeight="1">
      <c r="A63" s="1" t="s">
        <v>53</v>
      </c>
      <c r="B63" s="12">
        <v>180</v>
      </c>
      <c r="C63" s="23">
        <f t="shared" si="54"/>
        <v>180</v>
      </c>
      <c r="D63" s="90">
        <f t="shared" si="55"/>
        <v>80</v>
      </c>
      <c r="E63" s="110">
        <v>59</v>
      </c>
      <c r="F63" s="110">
        <v>18</v>
      </c>
      <c r="G63" s="110">
        <v>3</v>
      </c>
      <c r="H63" s="24">
        <v>100</v>
      </c>
      <c r="I63" s="119">
        <f t="shared" si="52"/>
        <v>100</v>
      </c>
      <c r="J63" s="93">
        <v>100</v>
      </c>
      <c r="K63" s="93" t="s">
        <v>98</v>
      </c>
      <c r="L63" s="93" t="s">
        <v>98</v>
      </c>
      <c r="M63" s="16">
        <v>30</v>
      </c>
      <c r="N63" s="23">
        <f t="shared" si="56"/>
        <v>30</v>
      </c>
      <c r="O63" s="90">
        <f t="shared" si="57"/>
        <v>18</v>
      </c>
      <c r="P63" s="110">
        <v>11</v>
      </c>
      <c r="Q63" s="110">
        <v>7</v>
      </c>
      <c r="R63" s="25" t="s">
        <v>98</v>
      </c>
      <c r="S63" s="24">
        <v>12</v>
      </c>
      <c r="T63" s="119">
        <f t="shared" si="53"/>
        <v>12</v>
      </c>
      <c r="U63" s="93">
        <v>12</v>
      </c>
      <c r="V63" s="93" t="s">
        <v>98</v>
      </c>
      <c r="W63" s="121" t="s">
        <v>98</v>
      </c>
      <c r="X63" s="68"/>
      <c r="Y63" s="68"/>
      <c r="Z63" s="119">
        <f t="shared" si="41"/>
        <v>100</v>
      </c>
      <c r="AA63" s="93">
        <v>100</v>
      </c>
      <c r="AB63" s="93" t="s">
        <v>98</v>
      </c>
      <c r="AC63" s="93" t="s">
        <v>98</v>
      </c>
      <c r="AD63" s="118"/>
      <c r="AE63" s="119">
        <f t="shared" si="42"/>
        <v>12</v>
      </c>
      <c r="AF63" s="93">
        <v>12</v>
      </c>
      <c r="AG63" s="93" t="s">
        <v>98</v>
      </c>
      <c r="AH63" s="121" t="s">
        <v>98</v>
      </c>
      <c r="AI63" s="146"/>
    </row>
    <row r="64" spans="1:35" s="5" customFormat="1" ht="27.95" customHeight="1">
      <c r="A64" s="1" t="s">
        <v>54</v>
      </c>
      <c r="B64" s="12">
        <v>253</v>
      </c>
      <c r="C64" s="23">
        <f t="shared" si="54"/>
        <v>253</v>
      </c>
      <c r="D64" s="90">
        <f t="shared" si="55"/>
        <v>0</v>
      </c>
      <c r="E64" s="25" t="s">
        <v>98</v>
      </c>
      <c r="F64" s="25" t="s">
        <v>98</v>
      </c>
      <c r="G64" s="25" t="s">
        <v>98</v>
      </c>
      <c r="H64" s="24">
        <v>253</v>
      </c>
      <c r="I64" s="119">
        <f t="shared" si="52"/>
        <v>253</v>
      </c>
      <c r="J64" s="93" t="s">
        <v>98</v>
      </c>
      <c r="K64" s="93" t="s">
        <v>98</v>
      </c>
      <c r="L64" s="93">
        <v>253</v>
      </c>
      <c r="M64" s="16">
        <v>42</v>
      </c>
      <c r="N64" s="23">
        <f t="shared" si="56"/>
        <v>42</v>
      </c>
      <c r="O64" s="90">
        <f t="shared" si="57"/>
        <v>0</v>
      </c>
      <c r="P64" s="25" t="s">
        <v>98</v>
      </c>
      <c r="Q64" s="25" t="s">
        <v>98</v>
      </c>
      <c r="R64" s="25" t="s">
        <v>98</v>
      </c>
      <c r="S64" s="24">
        <v>42</v>
      </c>
      <c r="T64" s="119">
        <f t="shared" si="53"/>
        <v>42</v>
      </c>
      <c r="U64" s="93" t="s">
        <v>98</v>
      </c>
      <c r="V64" s="93" t="s">
        <v>98</v>
      </c>
      <c r="W64" s="121">
        <v>42</v>
      </c>
      <c r="X64" s="60" t="s">
        <v>103</v>
      </c>
      <c r="Y64" s="148"/>
      <c r="Z64" s="119">
        <f t="shared" si="41"/>
        <v>0</v>
      </c>
      <c r="AA64" s="93" t="s">
        <v>98</v>
      </c>
      <c r="AB64" s="93" t="s">
        <v>98</v>
      </c>
      <c r="AC64" s="93" t="s">
        <v>98</v>
      </c>
      <c r="AD64" s="118">
        <f t="shared" si="5"/>
        <v>253</v>
      </c>
      <c r="AE64" s="119">
        <f t="shared" si="42"/>
        <v>0</v>
      </c>
      <c r="AF64" s="93" t="s">
        <v>98</v>
      </c>
      <c r="AG64" s="93" t="s">
        <v>98</v>
      </c>
      <c r="AH64" s="121" t="s">
        <v>98</v>
      </c>
      <c r="AI64" s="146">
        <f t="shared" si="6"/>
        <v>42</v>
      </c>
    </row>
    <row r="65" spans="1:35" s="5" customFormat="1" ht="27.95" customHeight="1">
      <c r="A65" s="1" t="s">
        <v>55</v>
      </c>
      <c r="B65" s="12">
        <v>107</v>
      </c>
      <c r="C65" s="23">
        <f t="shared" si="54"/>
        <v>107</v>
      </c>
      <c r="D65" s="90">
        <f t="shared" si="55"/>
        <v>0</v>
      </c>
      <c r="E65" s="25" t="s">
        <v>98</v>
      </c>
      <c r="F65" s="25" t="s">
        <v>98</v>
      </c>
      <c r="G65" s="25" t="s">
        <v>98</v>
      </c>
      <c r="H65" s="24">
        <v>107</v>
      </c>
      <c r="I65" s="119">
        <f t="shared" si="52"/>
        <v>107</v>
      </c>
      <c r="J65" s="93" t="s">
        <v>98</v>
      </c>
      <c r="K65" s="93" t="s">
        <v>98</v>
      </c>
      <c r="L65" s="93">
        <v>107</v>
      </c>
      <c r="M65" s="16">
        <v>32</v>
      </c>
      <c r="N65" s="23">
        <f t="shared" si="56"/>
        <v>32</v>
      </c>
      <c r="O65" s="90">
        <f t="shared" si="57"/>
        <v>0</v>
      </c>
      <c r="P65" s="25" t="s">
        <v>98</v>
      </c>
      <c r="Q65" s="25" t="s">
        <v>98</v>
      </c>
      <c r="R65" s="25" t="s">
        <v>98</v>
      </c>
      <c r="S65" s="24">
        <v>32</v>
      </c>
      <c r="T65" s="119">
        <f t="shared" si="53"/>
        <v>32</v>
      </c>
      <c r="U65" s="93" t="s">
        <v>98</v>
      </c>
      <c r="V65" s="93" t="s">
        <v>98</v>
      </c>
      <c r="W65" s="121">
        <v>32</v>
      </c>
      <c r="X65" s="60" t="s">
        <v>103</v>
      </c>
      <c r="Y65" s="148"/>
      <c r="Z65" s="119">
        <f t="shared" si="41"/>
        <v>0</v>
      </c>
      <c r="AA65" s="93" t="s">
        <v>98</v>
      </c>
      <c r="AB65" s="93" t="s">
        <v>98</v>
      </c>
      <c r="AC65" s="93" t="s">
        <v>98</v>
      </c>
      <c r="AD65" s="118">
        <f t="shared" si="5"/>
        <v>107</v>
      </c>
      <c r="AE65" s="119">
        <f t="shared" si="42"/>
        <v>0</v>
      </c>
      <c r="AF65" s="93" t="s">
        <v>98</v>
      </c>
      <c r="AG65" s="93" t="s">
        <v>98</v>
      </c>
      <c r="AH65" s="121" t="s">
        <v>98</v>
      </c>
      <c r="AI65" s="146">
        <f t="shared" si="6"/>
        <v>32</v>
      </c>
    </row>
    <row r="66" spans="1:35" s="5" customFormat="1" ht="27.95" customHeight="1">
      <c r="A66" s="1" t="s">
        <v>56</v>
      </c>
      <c r="B66" s="12">
        <v>91</v>
      </c>
      <c r="C66" s="23">
        <f t="shared" si="54"/>
        <v>91</v>
      </c>
      <c r="D66" s="90">
        <f t="shared" si="55"/>
        <v>0</v>
      </c>
      <c r="E66" s="25" t="s">
        <v>98</v>
      </c>
      <c r="F66" s="25" t="s">
        <v>98</v>
      </c>
      <c r="G66" s="25" t="s">
        <v>98</v>
      </c>
      <c r="H66" s="24">
        <v>91</v>
      </c>
      <c r="I66" s="119">
        <f t="shared" si="52"/>
        <v>91</v>
      </c>
      <c r="J66" s="93" t="s">
        <v>98</v>
      </c>
      <c r="K66" s="93" t="s">
        <v>98</v>
      </c>
      <c r="L66" s="93">
        <v>91</v>
      </c>
      <c r="M66" s="16">
        <v>29</v>
      </c>
      <c r="N66" s="23">
        <f t="shared" si="56"/>
        <v>29</v>
      </c>
      <c r="O66" s="90">
        <f t="shared" si="57"/>
        <v>0</v>
      </c>
      <c r="P66" s="25" t="s">
        <v>98</v>
      </c>
      <c r="Q66" s="25" t="s">
        <v>98</v>
      </c>
      <c r="R66" s="25" t="s">
        <v>98</v>
      </c>
      <c r="S66" s="24">
        <v>29</v>
      </c>
      <c r="T66" s="119">
        <f t="shared" si="53"/>
        <v>29</v>
      </c>
      <c r="U66" s="93" t="s">
        <v>98</v>
      </c>
      <c r="V66" s="93" t="s">
        <v>98</v>
      </c>
      <c r="W66" s="121">
        <v>29</v>
      </c>
      <c r="X66" s="60" t="s">
        <v>103</v>
      </c>
      <c r="Y66" s="148"/>
      <c r="Z66" s="119">
        <f t="shared" si="41"/>
        <v>0</v>
      </c>
      <c r="AA66" s="93" t="s">
        <v>98</v>
      </c>
      <c r="AB66" s="93" t="s">
        <v>98</v>
      </c>
      <c r="AC66" s="93" t="s">
        <v>98</v>
      </c>
      <c r="AD66" s="118">
        <f t="shared" si="5"/>
        <v>91</v>
      </c>
      <c r="AE66" s="119">
        <f t="shared" si="42"/>
        <v>0</v>
      </c>
      <c r="AF66" s="93" t="s">
        <v>98</v>
      </c>
      <c r="AG66" s="93" t="s">
        <v>98</v>
      </c>
      <c r="AH66" s="121" t="s">
        <v>98</v>
      </c>
      <c r="AI66" s="146">
        <f t="shared" si="6"/>
        <v>29</v>
      </c>
    </row>
    <row r="67" spans="1:35" s="5" customFormat="1" ht="27.95" customHeight="1">
      <c r="A67" s="1" t="s">
        <v>57</v>
      </c>
      <c r="B67" s="12">
        <v>116</v>
      </c>
      <c r="C67" s="23">
        <f t="shared" si="54"/>
        <v>116</v>
      </c>
      <c r="D67" s="90">
        <f t="shared" si="55"/>
        <v>0</v>
      </c>
      <c r="E67" s="25" t="s">
        <v>98</v>
      </c>
      <c r="F67" s="25" t="s">
        <v>98</v>
      </c>
      <c r="G67" s="25" t="s">
        <v>98</v>
      </c>
      <c r="H67" s="24">
        <v>116</v>
      </c>
      <c r="I67" s="119">
        <f t="shared" si="52"/>
        <v>116</v>
      </c>
      <c r="J67" s="93" t="s">
        <v>98</v>
      </c>
      <c r="K67" s="93" t="s">
        <v>98</v>
      </c>
      <c r="L67" s="93">
        <v>116</v>
      </c>
      <c r="M67" s="16">
        <v>24</v>
      </c>
      <c r="N67" s="23">
        <f t="shared" si="56"/>
        <v>24</v>
      </c>
      <c r="O67" s="90">
        <f t="shared" si="57"/>
        <v>0</v>
      </c>
      <c r="P67" s="25" t="s">
        <v>98</v>
      </c>
      <c r="Q67" s="25" t="s">
        <v>98</v>
      </c>
      <c r="R67" s="25" t="s">
        <v>98</v>
      </c>
      <c r="S67" s="24">
        <v>24</v>
      </c>
      <c r="T67" s="119">
        <f t="shared" si="53"/>
        <v>24</v>
      </c>
      <c r="U67" s="93" t="s">
        <v>98</v>
      </c>
      <c r="V67" s="93" t="s">
        <v>98</v>
      </c>
      <c r="W67" s="121">
        <v>24</v>
      </c>
      <c r="X67" s="60" t="s">
        <v>103</v>
      </c>
      <c r="Y67" s="148"/>
      <c r="Z67" s="119">
        <f t="shared" si="41"/>
        <v>0</v>
      </c>
      <c r="AA67" s="93" t="s">
        <v>98</v>
      </c>
      <c r="AB67" s="93" t="s">
        <v>98</v>
      </c>
      <c r="AC67" s="93" t="s">
        <v>98</v>
      </c>
      <c r="AD67" s="118">
        <f t="shared" si="5"/>
        <v>116</v>
      </c>
      <c r="AE67" s="119">
        <f t="shared" si="42"/>
        <v>0</v>
      </c>
      <c r="AF67" s="93" t="s">
        <v>98</v>
      </c>
      <c r="AG67" s="93" t="s">
        <v>98</v>
      </c>
      <c r="AH67" s="121" t="s">
        <v>98</v>
      </c>
      <c r="AI67" s="146">
        <f t="shared" si="6"/>
        <v>24</v>
      </c>
    </row>
    <row r="68" spans="1:35" s="5" customFormat="1" ht="27.95" customHeight="1">
      <c r="A68" s="1" t="s">
        <v>58</v>
      </c>
      <c r="B68" s="12">
        <v>754</v>
      </c>
      <c r="C68" s="23">
        <f t="shared" si="54"/>
        <v>754</v>
      </c>
      <c r="D68" s="90">
        <f t="shared" si="55"/>
        <v>0</v>
      </c>
      <c r="E68" s="25" t="s">
        <v>98</v>
      </c>
      <c r="F68" s="25" t="s">
        <v>98</v>
      </c>
      <c r="G68" s="25" t="s">
        <v>98</v>
      </c>
      <c r="H68" s="24">
        <v>754</v>
      </c>
      <c r="I68" s="119">
        <f t="shared" si="52"/>
        <v>754</v>
      </c>
      <c r="J68" s="93" t="s">
        <v>98</v>
      </c>
      <c r="K68" s="93" t="s">
        <v>98</v>
      </c>
      <c r="L68" s="93">
        <v>754</v>
      </c>
      <c r="M68" s="16">
        <v>57</v>
      </c>
      <c r="N68" s="23">
        <f t="shared" si="56"/>
        <v>57</v>
      </c>
      <c r="O68" s="90">
        <f t="shared" si="57"/>
        <v>0</v>
      </c>
      <c r="P68" s="25" t="s">
        <v>98</v>
      </c>
      <c r="Q68" s="25" t="s">
        <v>98</v>
      </c>
      <c r="R68" s="25" t="s">
        <v>98</v>
      </c>
      <c r="S68" s="24">
        <v>57</v>
      </c>
      <c r="T68" s="119">
        <f t="shared" si="53"/>
        <v>57</v>
      </c>
      <c r="U68" s="93" t="s">
        <v>98</v>
      </c>
      <c r="V68" s="93" t="s">
        <v>98</v>
      </c>
      <c r="W68" s="121">
        <v>57</v>
      </c>
      <c r="X68" s="60" t="s">
        <v>103</v>
      </c>
      <c r="Y68" s="148"/>
      <c r="Z68" s="119">
        <f t="shared" si="41"/>
        <v>0</v>
      </c>
      <c r="AA68" s="93" t="s">
        <v>98</v>
      </c>
      <c r="AB68" s="93" t="s">
        <v>98</v>
      </c>
      <c r="AC68" s="93" t="s">
        <v>98</v>
      </c>
      <c r="AD68" s="118">
        <f t="shared" si="5"/>
        <v>754</v>
      </c>
      <c r="AE68" s="119">
        <f t="shared" si="42"/>
        <v>0</v>
      </c>
      <c r="AF68" s="93" t="s">
        <v>98</v>
      </c>
      <c r="AG68" s="93" t="s">
        <v>98</v>
      </c>
      <c r="AH68" s="121" t="s">
        <v>98</v>
      </c>
      <c r="AI68" s="146">
        <f t="shared" si="6"/>
        <v>57</v>
      </c>
    </row>
    <row r="69" spans="1:35" s="5" customFormat="1" ht="27.95" customHeight="1">
      <c r="A69" s="1" t="s">
        <v>59</v>
      </c>
      <c r="B69" s="12">
        <v>723</v>
      </c>
      <c r="C69" s="23">
        <f t="shared" si="54"/>
        <v>723</v>
      </c>
      <c r="D69" s="90">
        <f t="shared" si="55"/>
        <v>0</v>
      </c>
      <c r="E69" s="25" t="s">
        <v>98</v>
      </c>
      <c r="F69" s="25" t="s">
        <v>98</v>
      </c>
      <c r="G69" s="25" t="s">
        <v>98</v>
      </c>
      <c r="H69" s="24">
        <v>723</v>
      </c>
      <c r="I69" s="119">
        <f t="shared" si="52"/>
        <v>723</v>
      </c>
      <c r="J69" s="93" t="s">
        <v>98</v>
      </c>
      <c r="K69" s="93">
        <v>723</v>
      </c>
      <c r="L69" s="93" t="s">
        <v>98</v>
      </c>
      <c r="M69" s="16">
        <v>84</v>
      </c>
      <c r="N69" s="23">
        <f t="shared" si="56"/>
        <v>84</v>
      </c>
      <c r="O69" s="90">
        <f t="shared" si="57"/>
        <v>0</v>
      </c>
      <c r="P69" s="25" t="s">
        <v>98</v>
      </c>
      <c r="Q69" s="25" t="s">
        <v>98</v>
      </c>
      <c r="R69" s="25" t="s">
        <v>98</v>
      </c>
      <c r="S69" s="24">
        <v>84</v>
      </c>
      <c r="T69" s="119">
        <f t="shared" si="53"/>
        <v>84</v>
      </c>
      <c r="U69" s="93" t="s">
        <v>98</v>
      </c>
      <c r="V69" s="93">
        <v>84</v>
      </c>
      <c r="W69" s="121" t="s">
        <v>98</v>
      </c>
      <c r="X69" s="60" t="s">
        <v>103</v>
      </c>
      <c r="Y69" s="148"/>
      <c r="Z69" s="119">
        <f t="shared" si="41"/>
        <v>723</v>
      </c>
      <c r="AA69" s="93" t="s">
        <v>98</v>
      </c>
      <c r="AB69" s="93">
        <v>723</v>
      </c>
      <c r="AC69" s="93" t="s">
        <v>98</v>
      </c>
      <c r="AD69" s="118"/>
      <c r="AE69" s="119">
        <f t="shared" si="42"/>
        <v>84</v>
      </c>
      <c r="AF69" s="93" t="s">
        <v>98</v>
      </c>
      <c r="AG69" s="93">
        <v>84</v>
      </c>
      <c r="AH69" s="121" t="s">
        <v>98</v>
      </c>
      <c r="AI69" s="146"/>
    </row>
    <row r="70" spans="1:35" s="5" customFormat="1" ht="27.95" customHeight="1">
      <c r="A70" s="1" t="s">
        <v>60</v>
      </c>
      <c r="B70" s="12">
        <v>203</v>
      </c>
      <c r="C70" s="23">
        <f t="shared" si="54"/>
        <v>203</v>
      </c>
      <c r="D70" s="90">
        <f t="shared" si="55"/>
        <v>0</v>
      </c>
      <c r="E70" s="25" t="s">
        <v>98</v>
      </c>
      <c r="F70" s="25" t="s">
        <v>98</v>
      </c>
      <c r="G70" s="25" t="s">
        <v>98</v>
      </c>
      <c r="H70" s="24">
        <v>203</v>
      </c>
      <c r="I70" s="119">
        <f t="shared" si="52"/>
        <v>203</v>
      </c>
      <c r="J70" s="93">
        <v>7</v>
      </c>
      <c r="K70" s="93">
        <v>196</v>
      </c>
      <c r="L70" s="93" t="s">
        <v>98</v>
      </c>
      <c r="M70" s="16">
        <v>65</v>
      </c>
      <c r="N70" s="23">
        <f t="shared" si="56"/>
        <v>65</v>
      </c>
      <c r="O70" s="90">
        <f t="shared" si="57"/>
        <v>0</v>
      </c>
      <c r="P70" s="25" t="s">
        <v>98</v>
      </c>
      <c r="Q70" s="25" t="s">
        <v>98</v>
      </c>
      <c r="R70" s="25" t="s">
        <v>98</v>
      </c>
      <c r="S70" s="24">
        <v>65</v>
      </c>
      <c r="T70" s="119">
        <f t="shared" si="53"/>
        <v>65</v>
      </c>
      <c r="U70" s="93" t="s">
        <v>98</v>
      </c>
      <c r="V70" s="93">
        <v>65</v>
      </c>
      <c r="W70" s="121" t="s">
        <v>98</v>
      </c>
      <c r="X70" s="60" t="s">
        <v>103</v>
      </c>
      <c r="Y70" s="148"/>
      <c r="Z70" s="119">
        <f t="shared" si="41"/>
        <v>204</v>
      </c>
      <c r="AA70" s="93">
        <v>7</v>
      </c>
      <c r="AB70" s="93">
        <v>197</v>
      </c>
      <c r="AC70" s="93" t="s">
        <v>98</v>
      </c>
      <c r="AD70" s="118">
        <f t="shared" si="5"/>
        <v>-1</v>
      </c>
      <c r="AE70" s="119">
        <f t="shared" si="42"/>
        <v>65</v>
      </c>
      <c r="AF70" s="93" t="s">
        <v>98</v>
      </c>
      <c r="AG70" s="93">
        <v>65</v>
      </c>
      <c r="AH70" s="121" t="s">
        <v>98</v>
      </c>
      <c r="AI70" s="146"/>
    </row>
    <row r="71" spans="1:35" s="5" customFormat="1" ht="27.95" customHeight="1">
      <c r="A71" s="1" t="s">
        <v>61</v>
      </c>
      <c r="B71" s="12">
        <v>192</v>
      </c>
      <c r="C71" s="23">
        <f t="shared" si="54"/>
        <v>192</v>
      </c>
      <c r="D71" s="90">
        <f t="shared" si="55"/>
        <v>9</v>
      </c>
      <c r="E71" s="24">
        <v>5</v>
      </c>
      <c r="F71" s="24">
        <v>3</v>
      </c>
      <c r="G71" s="24">
        <v>1</v>
      </c>
      <c r="H71" s="24">
        <v>183</v>
      </c>
      <c r="I71" s="119">
        <f t="shared" si="52"/>
        <v>183</v>
      </c>
      <c r="J71" s="93" t="s">
        <v>98</v>
      </c>
      <c r="K71" s="93">
        <v>183</v>
      </c>
      <c r="L71" s="93" t="s">
        <v>98</v>
      </c>
      <c r="M71" s="16">
        <v>59</v>
      </c>
      <c r="N71" s="23">
        <f t="shared" si="56"/>
        <v>59</v>
      </c>
      <c r="O71" s="90">
        <f t="shared" si="57"/>
        <v>4</v>
      </c>
      <c r="P71" s="24">
        <v>2</v>
      </c>
      <c r="Q71" s="24">
        <v>1</v>
      </c>
      <c r="R71" s="24">
        <v>1</v>
      </c>
      <c r="S71" s="24">
        <v>55</v>
      </c>
      <c r="T71" s="119">
        <f t="shared" si="53"/>
        <v>55</v>
      </c>
      <c r="U71" s="93" t="s">
        <v>98</v>
      </c>
      <c r="V71" s="93">
        <v>55</v>
      </c>
      <c r="W71" s="121" t="s">
        <v>98</v>
      </c>
      <c r="X71" s="68"/>
      <c r="Y71" s="68"/>
      <c r="Z71" s="119">
        <f t="shared" si="41"/>
        <v>183</v>
      </c>
      <c r="AA71" s="93" t="s">
        <v>98</v>
      </c>
      <c r="AB71" s="93">
        <v>183</v>
      </c>
      <c r="AC71" s="93" t="s">
        <v>98</v>
      </c>
      <c r="AD71" s="118"/>
      <c r="AE71" s="119">
        <f t="shared" si="42"/>
        <v>55</v>
      </c>
      <c r="AF71" s="93" t="s">
        <v>98</v>
      </c>
      <c r="AG71" s="93">
        <v>55</v>
      </c>
      <c r="AH71" s="121" t="s">
        <v>98</v>
      </c>
      <c r="AI71" s="146"/>
    </row>
    <row r="72" spans="1:35" s="5" customFormat="1" ht="27.95" customHeight="1">
      <c r="A72" s="1" t="s">
        <v>62</v>
      </c>
      <c r="B72" s="12">
        <v>300</v>
      </c>
      <c r="C72" s="23">
        <f t="shared" si="54"/>
        <v>300</v>
      </c>
      <c r="D72" s="90">
        <f t="shared" si="55"/>
        <v>0</v>
      </c>
      <c r="E72" s="25" t="s">
        <v>98</v>
      </c>
      <c r="F72" s="25" t="s">
        <v>98</v>
      </c>
      <c r="G72" s="25" t="s">
        <v>98</v>
      </c>
      <c r="H72" s="24">
        <v>300</v>
      </c>
      <c r="I72" s="119">
        <f t="shared" si="52"/>
        <v>300</v>
      </c>
      <c r="J72" s="93" t="s">
        <v>98</v>
      </c>
      <c r="K72" s="93" t="s">
        <v>98</v>
      </c>
      <c r="L72" s="93">
        <v>300</v>
      </c>
      <c r="M72" s="16">
        <v>37</v>
      </c>
      <c r="N72" s="23">
        <f t="shared" si="56"/>
        <v>37</v>
      </c>
      <c r="O72" s="90">
        <f t="shared" si="57"/>
        <v>0</v>
      </c>
      <c r="P72" s="25" t="s">
        <v>98</v>
      </c>
      <c r="Q72" s="25" t="s">
        <v>98</v>
      </c>
      <c r="R72" s="25" t="s">
        <v>98</v>
      </c>
      <c r="S72" s="24">
        <v>37</v>
      </c>
      <c r="T72" s="119">
        <f t="shared" si="53"/>
        <v>37</v>
      </c>
      <c r="U72" s="93" t="s">
        <v>98</v>
      </c>
      <c r="V72" s="93" t="s">
        <v>98</v>
      </c>
      <c r="W72" s="121">
        <v>37</v>
      </c>
      <c r="X72" s="60" t="s">
        <v>103</v>
      </c>
      <c r="Y72" s="148"/>
      <c r="Z72" s="119">
        <f t="shared" si="41"/>
        <v>300</v>
      </c>
      <c r="AA72" s="93" t="s">
        <v>98</v>
      </c>
      <c r="AB72" s="93" t="s">
        <v>98</v>
      </c>
      <c r="AC72" s="93">
        <v>300</v>
      </c>
      <c r="AD72" s="118"/>
      <c r="AE72" s="119">
        <f t="shared" si="42"/>
        <v>37</v>
      </c>
      <c r="AF72" s="93" t="s">
        <v>98</v>
      </c>
      <c r="AG72" s="93" t="s">
        <v>98</v>
      </c>
      <c r="AH72" s="121">
        <v>37</v>
      </c>
      <c r="AI72" s="146"/>
    </row>
    <row r="73" spans="1:35" s="5" customFormat="1" ht="27.95" customHeight="1">
      <c r="A73" s="1" t="s">
        <v>63</v>
      </c>
      <c r="B73" s="12">
        <v>365</v>
      </c>
      <c r="C73" s="23">
        <f t="shared" si="54"/>
        <v>365</v>
      </c>
      <c r="D73" s="90">
        <f t="shared" si="55"/>
        <v>0</v>
      </c>
      <c r="E73" s="25" t="s">
        <v>98</v>
      </c>
      <c r="F73" s="25" t="s">
        <v>98</v>
      </c>
      <c r="G73" s="25" t="s">
        <v>98</v>
      </c>
      <c r="H73" s="24">
        <v>365</v>
      </c>
      <c r="I73" s="123">
        <f t="shared" si="52"/>
        <v>365</v>
      </c>
      <c r="J73" s="124" t="s">
        <v>98</v>
      </c>
      <c r="K73" s="124">
        <v>365</v>
      </c>
      <c r="L73" s="124" t="s">
        <v>98</v>
      </c>
      <c r="M73" s="16">
        <v>37</v>
      </c>
      <c r="N73" s="23">
        <f t="shared" si="56"/>
        <v>37</v>
      </c>
      <c r="O73" s="90">
        <f t="shared" si="57"/>
        <v>0</v>
      </c>
      <c r="P73" s="25" t="s">
        <v>98</v>
      </c>
      <c r="Q73" s="25" t="s">
        <v>98</v>
      </c>
      <c r="R73" s="25" t="s">
        <v>98</v>
      </c>
      <c r="S73" s="24">
        <v>37</v>
      </c>
      <c r="T73" s="123">
        <f t="shared" si="53"/>
        <v>37</v>
      </c>
      <c r="U73" s="124" t="s">
        <v>98</v>
      </c>
      <c r="V73" s="124">
        <v>37</v>
      </c>
      <c r="W73" s="125" t="s">
        <v>98</v>
      </c>
      <c r="X73" s="60" t="s">
        <v>103</v>
      </c>
      <c r="Y73" s="148"/>
      <c r="Z73" s="123">
        <f t="shared" si="41"/>
        <v>365</v>
      </c>
      <c r="AA73" s="124" t="s">
        <v>98</v>
      </c>
      <c r="AB73" s="124">
        <v>365</v>
      </c>
      <c r="AC73" s="124" t="s">
        <v>98</v>
      </c>
      <c r="AD73" s="118"/>
      <c r="AE73" s="123">
        <f t="shared" si="42"/>
        <v>365</v>
      </c>
      <c r="AF73" s="124" t="s">
        <v>98</v>
      </c>
      <c r="AG73" s="124">
        <v>365</v>
      </c>
      <c r="AH73" s="125" t="s">
        <v>98</v>
      </c>
      <c r="AI73" s="146">
        <f t="shared" ref="AI73:AI93" si="58">T73-AE73</f>
        <v>-328</v>
      </c>
    </row>
    <row r="74" spans="1:35" s="5" customFormat="1" ht="27.95" customHeight="1">
      <c r="A74" s="1" t="s">
        <v>64</v>
      </c>
      <c r="B74" s="12">
        <v>256</v>
      </c>
      <c r="C74" s="23">
        <f t="shared" si="54"/>
        <v>256</v>
      </c>
      <c r="D74" s="90">
        <f t="shared" si="55"/>
        <v>0</v>
      </c>
      <c r="E74" s="25" t="s">
        <v>98</v>
      </c>
      <c r="F74" s="25" t="s">
        <v>98</v>
      </c>
      <c r="G74" s="25" t="s">
        <v>98</v>
      </c>
      <c r="H74" s="24">
        <v>256</v>
      </c>
      <c r="I74" s="119">
        <f t="shared" si="52"/>
        <v>256</v>
      </c>
      <c r="J74" s="93" t="s">
        <v>98</v>
      </c>
      <c r="K74" s="93">
        <v>256</v>
      </c>
      <c r="L74" s="93" t="s">
        <v>98</v>
      </c>
      <c r="M74" s="16">
        <v>43</v>
      </c>
      <c r="N74" s="23">
        <f t="shared" si="56"/>
        <v>43</v>
      </c>
      <c r="O74" s="90">
        <f t="shared" si="57"/>
        <v>0</v>
      </c>
      <c r="P74" s="25" t="s">
        <v>98</v>
      </c>
      <c r="Q74" s="25" t="s">
        <v>98</v>
      </c>
      <c r="R74" s="25" t="s">
        <v>98</v>
      </c>
      <c r="S74" s="24">
        <v>43</v>
      </c>
      <c r="T74" s="119">
        <f t="shared" si="53"/>
        <v>43</v>
      </c>
      <c r="U74" s="93" t="s">
        <v>98</v>
      </c>
      <c r="V74" s="93">
        <v>43</v>
      </c>
      <c r="W74" s="121" t="s">
        <v>98</v>
      </c>
      <c r="X74" s="60" t="s">
        <v>103</v>
      </c>
      <c r="Y74" s="148"/>
      <c r="Z74" s="119">
        <f t="shared" si="41"/>
        <v>256</v>
      </c>
      <c r="AA74" s="93" t="s">
        <v>98</v>
      </c>
      <c r="AB74" s="93">
        <v>256</v>
      </c>
      <c r="AC74" s="93" t="s">
        <v>98</v>
      </c>
      <c r="AD74" s="118"/>
      <c r="AE74" s="119">
        <f t="shared" si="42"/>
        <v>43</v>
      </c>
      <c r="AF74" s="93" t="s">
        <v>98</v>
      </c>
      <c r="AG74" s="93">
        <v>43</v>
      </c>
      <c r="AH74" s="121" t="s">
        <v>98</v>
      </c>
      <c r="AI74" s="146"/>
    </row>
    <row r="75" spans="1:35" s="5" customFormat="1" ht="27.95" customHeight="1">
      <c r="A75" s="1" t="s">
        <v>65</v>
      </c>
      <c r="B75" s="12">
        <v>186</v>
      </c>
      <c r="C75" s="23">
        <f t="shared" si="54"/>
        <v>186</v>
      </c>
      <c r="D75" s="90">
        <f t="shared" si="55"/>
        <v>186</v>
      </c>
      <c r="E75" s="93">
        <v>0</v>
      </c>
      <c r="F75" s="93">
        <v>0</v>
      </c>
      <c r="G75" s="93">
        <v>186</v>
      </c>
      <c r="H75" s="93" t="s">
        <v>98</v>
      </c>
      <c r="I75" s="119">
        <f t="shared" si="52"/>
        <v>0</v>
      </c>
      <c r="J75" s="93" t="s">
        <v>98</v>
      </c>
      <c r="K75" s="93" t="s">
        <v>98</v>
      </c>
      <c r="L75" s="93" t="s">
        <v>98</v>
      </c>
      <c r="M75" s="16">
        <v>35</v>
      </c>
      <c r="N75" s="23">
        <f t="shared" si="56"/>
        <v>35</v>
      </c>
      <c r="O75" s="90">
        <f t="shared" si="57"/>
        <v>35</v>
      </c>
      <c r="P75" s="25" t="s">
        <v>98</v>
      </c>
      <c r="Q75" s="25" t="s">
        <v>98</v>
      </c>
      <c r="R75" s="24">
        <v>35</v>
      </c>
      <c r="S75" s="25" t="s">
        <v>98</v>
      </c>
      <c r="T75" s="119">
        <f t="shared" si="53"/>
        <v>0</v>
      </c>
      <c r="U75" s="93" t="s">
        <v>98</v>
      </c>
      <c r="V75" s="93" t="s">
        <v>98</v>
      </c>
      <c r="W75" s="121" t="s">
        <v>98</v>
      </c>
      <c r="X75" s="68"/>
      <c r="Y75" s="68"/>
      <c r="Z75" s="119">
        <f t="shared" si="41"/>
        <v>0</v>
      </c>
      <c r="AA75" s="93" t="s">
        <v>98</v>
      </c>
      <c r="AB75" s="93" t="s">
        <v>98</v>
      </c>
      <c r="AC75" s="93" t="s">
        <v>98</v>
      </c>
      <c r="AD75" s="118"/>
      <c r="AE75" s="119">
        <f t="shared" si="42"/>
        <v>0</v>
      </c>
      <c r="AF75" s="93" t="s">
        <v>98</v>
      </c>
      <c r="AG75" s="93" t="s">
        <v>98</v>
      </c>
      <c r="AH75" s="121" t="s">
        <v>98</v>
      </c>
      <c r="AI75" s="146"/>
    </row>
    <row r="76" spans="1:35" s="5" customFormat="1" ht="27.95" customHeight="1">
      <c r="A76" s="1" t="s">
        <v>66</v>
      </c>
      <c r="B76" s="12">
        <v>151</v>
      </c>
      <c r="C76" s="23">
        <f t="shared" si="54"/>
        <v>151</v>
      </c>
      <c r="D76" s="90">
        <f t="shared" si="55"/>
        <v>103</v>
      </c>
      <c r="E76" s="93">
        <v>36</v>
      </c>
      <c r="F76" s="93">
        <v>23</v>
      </c>
      <c r="G76" s="93">
        <v>44</v>
      </c>
      <c r="H76" s="93">
        <v>48</v>
      </c>
      <c r="I76" s="119">
        <f t="shared" si="52"/>
        <v>48</v>
      </c>
      <c r="J76" s="93" t="s">
        <v>98</v>
      </c>
      <c r="K76" s="93" t="s">
        <v>98</v>
      </c>
      <c r="L76" s="93">
        <v>48</v>
      </c>
      <c r="M76" s="16">
        <v>36</v>
      </c>
      <c r="N76" s="23">
        <f t="shared" si="56"/>
        <v>36</v>
      </c>
      <c r="O76" s="90">
        <f t="shared" si="57"/>
        <v>26</v>
      </c>
      <c r="P76" s="24">
        <v>12</v>
      </c>
      <c r="Q76" s="24">
        <v>2</v>
      </c>
      <c r="R76" s="24">
        <v>12</v>
      </c>
      <c r="S76" s="24">
        <v>10</v>
      </c>
      <c r="T76" s="119">
        <f t="shared" si="53"/>
        <v>10</v>
      </c>
      <c r="U76" s="93" t="s">
        <v>98</v>
      </c>
      <c r="V76" s="93" t="s">
        <v>98</v>
      </c>
      <c r="W76" s="121">
        <v>10</v>
      </c>
      <c r="X76" s="68"/>
      <c r="Y76" s="68"/>
      <c r="Z76" s="119">
        <f t="shared" si="41"/>
        <v>38</v>
      </c>
      <c r="AA76" s="93" t="s">
        <v>98</v>
      </c>
      <c r="AB76" s="93" t="s">
        <v>98</v>
      </c>
      <c r="AC76" s="93">
        <v>38</v>
      </c>
      <c r="AD76" s="118">
        <f t="shared" ref="AD76:AD93" si="59">I76-Z76</f>
        <v>10</v>
      </c>
      <c r="AE76" s="119">
        <f t="shared" si="42"/>
        <v>10</v>
      </c>
      <c r="AF76" s="93" t="s">
        <v>98</v>
      </c>
      <c r="AG76" s="93" t="s">
        <v>98</v>
      </c>
      <c r="AH76" s="121">
        <v>10</v>
      </c>
      <c r="AI76" s="146"/>
    </row>
    <row r="77" spans="1:35" s="5" customFormat="1" ht="27.95" customHeight="1">
      <c r="A77" s="34" t="s">
        <v>67</v>
      </c>
      <c r="B77" s="12">
        <v>167</v>
      </c>
      <c r="C77" s="23">
        <f t="shared" si="54"/>
        <v>167</v>
      </c>
      <c r="D77" s="90">
        <f t="shared" si="55"/>
        <v>0</v>
      </c>
      <c r="E77" s="25" t="s">
        <v>98</v>
      </c>
      <c r="F77" s="25" t="s">
        <v>98</v>
      </c>
      <c r="G77" s="25" t="s">
        <v>98</v>
      </c>
      <c r="H77" s="24">
        <v>167</v>
      </c>
      <c r="I77" s="119">
        <f t="shared" si="52"/>
        <v>167</v>
      </c>
      <c r="J77" s="93" t="s">
        <v>98</v>
      </c>
      <c r="K77" s="93" t="s">
        <v>98</v>
      </c>
      <c r="L77" s="93">
        <v>167</v>
      </c>
      <c r="M77" s="16">
        <v>48</v>
      </c>
      <c r="N77" s="23">
        <f t="shared" si="56"/>
        <v>48</v>
      </c>
      <c r="O77" s="90">
        <f t="shared" si="57"/>
        <v>0</v>
      </c>
      <c r="P77" s="25" t="s">
        <v>98</v>
      </c>
      <c r="Q77" s="25" t="s">
        <v>98</v>
      </c>
      <c r="R77" s="25" t="s">
        <v>98</v>
      </c>
      <c r="S77" s="24">
        <v>48</v>
      </c>
      <c r="T77" s="119">
        <f t="shared" si="53"/>
        <v>48</v>
      </c>
      <c r="U77" s="93" t="s">
        <v>98</v>
      </c>
      <c r="V77" s="93" t="s">
        <v>98</v>
      </c>
      <c r="W77" s="121">
        <v>48</v>
      </c>
      <c r="X77" s="60" t="s">
        <v>103</v>
      </c>
      <c r="Y77" s="148"/>
      <c r="Z77" s="119">
        <f t="shared" si="41"/>
        <v>167</v>
      </c>
      <c r="AA77" s="93" t="s">
        <v>98</v>
      </c>
      <c r="AB77" s="93" t="s">
        <v>98</v>
      </c>
      <c r="AC77" s="93">
        <v>167</v>
      </c>
      <c r="AD77" s="118"/>
      <c r="AE77" s="119">
        <f t="shared" si="42"/>
        <v>48</v>
      </c>
      <c r="AF77" s="93" t="s">
        <v>98</v>
      </c>
      <c r="AG77" s="93" t="s">
        <v>98</v>
      </c>
      <c r="AH77" s="121">
        <v>48</v>
      </c>
      <c r="AI77" s="146"/>
    </row>
    <row r="78" spans="1:35" s="5" customFormat="1" ht="9" customHeight="1">
      <c r="A78" s="88"/>
      <c r="B78" s="102"/>
      <c r="C78" s="24"/>
      <c r="D78" s="24"/>
      <c r="E78" s="24"/>
      <c r="F78" s="24"/>
      <c r="G78" s="24"/>
      <c r="H78" s="24"/>
      <c r="I78" s="119"/>
      <c r="J78" s="119"/>
      <c r="K78" s="119"/>
      <c r="L78" s="119"/>
      <c r="M78" s="108"/>
      <c r="N78" s="24"/>
      <c r="O78" s="24"/>
      <c r="P78" s="24"/>
      <c r="Q78" s="24"/>
      <c r="R78" s="24"/>
      <c r="S78" s="24"/>
      <c r="T78" s="119"/>
      <c r="U78" s="119"/>
      <c r="V78" s="119"/>
      <c r="W78" s="119"/>
      <c r="X78" s="60"/>
      <c r="Y78" s="148"/>
      <c r="Z78" s="119"/>
      <c r="AA78" s="119"/>
      <c r="AB78" s="119"/>
      <c r="AC78" s="119"/>
      <c r="AD78" s="118"/>
      <c r="AE78" s="119"/>
      <c r="AF78" s="119"/>
      <c r="AG78" s="119"/>
      <c r="AH78" s="119"/>
      <c r="AI78" s="146"/>
    </row>
    <row r="79" spans="1:35" s="42" customFormat="1" ht="24.95" customHeight="1">
      <c r="A79" s="85" t="s">
        <v>5</v>
      </c>
      <c r="B79" s="109">
        <v>7063</v>
      </c>
      <c r="C79" s="89">
        <f>SUM(C80:C93)</f>
        <v>7063</v>
      </c>
      <c r="D79" s="89">
        <f>SUM(D80:D93)</f>
        <v>1313</v>
      </c>
      <c r="E79" s="89">
        <f t="shared" ref="E79:H79" si="60">SUM(E80:E93)</f>
        <v>589</v>
      </c>
      <c r="F79" s="89">
        <f t="shared" si="60"/>
        <v>218</v>
      </c>
      <c r="G79" s="89">
        <f t="shared" si="60"/>
        <v>506</v>
      </c>
      <c r="H79" s="89">
        <f t="shared" si="60"/>
        <v>5750</v>
      </c>
      <c r="I79" s="120">
        <f>SUM(I80:I93)</f>
        <v>5750</v>
      </c>
      <c r="J79" s="120">
        <f t="shared" ref="J79:L79" si="61">SUM(J80:J93)</f>
        <v>1024</v>
      </c>
      <c r="K79" s="120">
        <f t="shared" si="61"/>
        <v>381</v>
      </c>
      <c r="L79" s="120">
        <f t="shared" si="61"/>
        <v>4345</v>
      </c>
      <c r="M79" s="109">
        <v>1208</v>
      </c>
      <c r="N79" s="89">
        <f>SUM(N80:N93)</f>
        <v>1208</v>
      </c>
      <c r="O79" s="89">
        <f>SUM(O80:O93)</f>
        <v>202</v>
      </c>
      <c r="P79" s="89">
        <f t="shared" ref="P79:S79" si="62">SUM(P80:P93)</f>
        <v>98</v>
      </c>
      <c r="Q79" s="89">
        <f t="shared" si="62"/>
        <v>11</v>
      </c>
      <c r="R79" s="89">
        <f t="shared" si="62"/>
        <v>93</v>
      </c>
      <c r="S79" s="89">
        <f t="shared" si="62"/>
        <v>1006</v>
      </c>
      <c r="T79" s="120">
        <f t="shared" ref="T79:W79" si="63">SUM(T80:T93)</f>
        <v>1006</v>
      </c>
      <c r="U79" s="120">
        <f t="shared" si="63"/>
        <v>36</v>
      </c>
      <c r="V79" s="120">
        <f t="shared" si="63"/>
        <v>185</v>
      </c>
      <c r="W79" s="120">
        <f t="shared" si="63"/>
        <v>785</v>
      </c>
      <c r="X79" s="66"/>
      <c r="Y79" s="150"/>
      <c r="Z79" s="120">
        <f>SUM(Z80:Z93)</f>
        <v>4294</v>
      </c>
      <c r="AA79" s="120">
        <f t="shared" ref="AA79:AH79" si="64">SUM(AA80:AA93)</f>
        <v>1024</v>
      </c>
      <c r="AB79" s="120">
        <f t="shared" si="64"/>
        <v>381</v>
      </c>
      <c r="AC79" s="120">
        <f t="shared" si="64"/>
        <v>2889</v>
      </c>
      <c r="AD79" s="118"/>
      <c r="AE79" s="120">
        <f t="shared" si="64"/>
        <v>830</v>
      </c>
      <c r="AF79" s="120">
        <f t="shared" si="64"/>
        <v>36</v>
      </c>
      <c r="AG79" s="120">
        <f t="shared" si="64"/>
        <v>185</v>
      </c>
      <c r="AH79" s="120">
        <f t="shared" si="64"/>
        <v>609</v>
      </c>
      <c r="AI79" s="146"/>
    </row>
    <row r="80" spans="1:35" s="5" customFormat="1" ht="24.95" customHeight="1">
      <c r="A80" s="1" t="s">
        <v>68</v>
      </c>
      <c r="B80" s="11">
        <v>735</v>
      </c>
      <c r="C80" s="90">
        <f>SUM(D80,H80)</f>
        <v>735</v>
      </c>
      <c r="D80" s="90">
        <f>SUM(E80:G80)</f>
        <v>0</v>
      </c>
      <c r="E80" s="25" t="s">
        <v>98</v>
      </c>
      <c r="F80" s="25" t="s">
        <v>98</v>
      </c>
      <c r="G80" s="25" t="s">
        <v>98</v>
      </c>
      <c r="H80" s="24">
        <v>735</v>
      </c>
      <c r="I80" s="119">
        <f t="shared" ref="I80:I93" si="65">SUM(J80:L80)</f>
        <v>735</v>
      </c>
      <c r="J80" s="93" t="s">
        <v>98</v>
      </c>
      <c r="K80" s="93" t="s">
        <v>98</v>
      </c>
      <c r="L80" s="93">
        <v>735</v>
      </c>
      <c r="M80" s="16">
        <v>90</v>
      </c>
      <c r="N80" s="90">
        <f>SUM(O80,S80)</f>
        <v>90</v>
      </c>
      <c r="O80" s="90">
        <f>SUM(P80:R80)</f>
        <v>0</v>
      </c>
      <c r="P80" s="25" t="s">
        <v>98</v>
      </c>
      <c r="Q80" s="25" t="s">
        <v>98</v>
      </c>
      <c r="R80" s="25" t="s">
        <v>98</v>
      </c>
      <c r="S80" s="24">
        <v>90</v>
      </c>
      <c r="T80" s="119">
        <f t="shared" ref="T80:T93" si="66">SUM(U80:W80)</f>
        <v>90</v>
      </c>
      <c r="U80" s="93" t="s">
        <v>98</v>
      </c>
      <c r="V80" s="93" t="s">
        <v>98</v>
      </c>
      <c r="W80" s="121">
        <v>90</v>
      </c>
      <c r="X80" s="60" t="s">
        <v>103</v>
      </c>
      <c r="Y80" s="148"/>
      <c r="Z80" s="119">
        <f t="shared" ref="Z80:Z93" si="67">SUM(AA80:AC80)</f>
        <v>0</v>
      </c>
      <c r="AA80" s="93" t="s">
        <v>98</v>
      </c>
      <c r="AB80" s="93" t="s">
        <v>98</v>
      </c>
      <c r="AC80" s="93" t="s">
        <v>98</v>
      </c>
      <c r="AD80" s="118">
        <f t="shared" si="59"/>
        <v>735</v>
      </c>
      <c r="AE80" s="119">
        <f t="shared" ref="AE80:AE93" si="68">SUM(AF80:AH80)</f>
        <v>0</v>
      </c>
      <c r="AF80" s="93" t="s">
        <v>98</v>
      </c>
      <c r="AG80" s="93" t="s">
        <v>98</v>
      </c>
      <c r="AH80" s="121" t="s">
        <v>98</v>
      </c>
      <c r="AI80" s="146">
        <f t="shared" si="58"/>
        <v>90</v>
      </c>
    </row>
    <row r="81" spans="1:35" s="5" customFormat="1" ht="24.95" customHeight="1">
      <c r="A81" s="1" t="s">
        <v>69</v>
      </c>
      <c r="B81" s="12">
        <v>491</v>
      </c>
      <c r="C81" s="90">
        <f t="shared" ref="C81:C93" si="69">SUM(D81,H81)</f>
        <v>491</v>
      </c>
      <c r="D81" s="90">
        <f t="shared" ref="D81:D93" si="70">SUM(E81:G81)</f>
        <v>8</v>
      </c>
      <c r="E81" s="25" t="s">
        <v>98</v>
      </c>
      <c r="F81" s="110">
        <v>3</v>
      </c>
      <c r="G81" s="110">
        <v>5</v>
      </c>
      <c r="H81" s="24">
        <v>483</v>
      </c>
      <c r="I81" s="119">
        <f t="shared" si="65"/>
        <v>483</v>
      </c>
      <c r="J81" s="93" t="s">
        <v>98</v>
      </c>
      <c r="K81" s="93" t="s">
        <v>98</v>
      </c>
      <c r="L81" s="93">
        <v>483</v>
      </c>
      <c r="M81" s="16">
        <v>135</v>
      </c>
      <c r="N81" s="90">
        <f t="shared" ref="N81:N93" si="71">SUM(O81,S81)</f>
        <v>135</v>
      </c>
      <c r="O81" s="90">
        <f t="shared" ref="O81:O93" si="72">SUM(P81:R81)</f>
        <v>0</v>
      </c>
      <c r="P81" s="25" t="s">
        <v>98</v>
      </c>
      <c r="Q81" s="110"/>
      <c r="R81" s="110"/>
      <c r="S81" s="24">
        <v>135</v>
      </c>
      <c r="T81" s="119">
        <f t="shared" si="66"/>
        <v>135</v>
      </c>
      <c r="U81" s="93" t="s">
        <v>98</v>
      </c>
      <c r="V81" s="93" t="s">
        <v>98</v>
      </c>
      <c r="W81" s="121">
        <v>135</v>
      </c>
      <c r="X81" s="74"/>
      <c r="Y81" s="151"/>
      <c r="Z81" s="119">
        <f t="shared" si="67"/>
        <v>483</v>
      </c>
      <c r="AA81" s="93" t="s">
        <v>98</v>
      </c>
      <c r="AB81" s="93" t="s">
        <v>98</v>
      </c>
      <c r="AC81" s="93">
        <v>483</v>
      </c>
      <c r="AD81" s="118"/>
      <c r="AE81" s="119">
        <f t="shared" si="68"/>
        <v>135</v>
      </c>
      <c r="AF81" s="93" t="s">
        <v>98</v>
      </c>
      <c r="AG81" s="93" t="s">
        <v>98</v>
      </c>
      <c r="AH81" s="121">
        <v>135</v>
      </c>
      <c r="AI81" s="146"/>
    </row>
    <row r="82" spans="1:35" s="5" customFormat="1" ht="24.95" customHeight="1">
      <c r="A82" s="1" t="s">
        <v>70</v>
      </c>
      <c r="B82" s="12">
        <v>240</v>
      </c>
      <c r="C82" s="90">
        <f t="shared" si="69"/>
        <v>240</v>
      </c>
      <c r="D82" s="90">
        <f t="shared" si="70"/>
        <v>0</v>
      </c>
      <c r="E82" s="25" t="s">
        <v>98</v>
      </c>
      <c r="F82" s="25" t="s">
        <v>98</v>
      </c>
      <c r="G82" s="25" t="s">
        <v>98</v>
      </c>
      <c r="H82" s="24">
        <v>240</v>
      </c>
      <c r="I82" s="119">
        <f t="shared" si="65"/>
        <v>240</v>
      </c>
      <c r="J82" s="93" t="s">
        <v>98</v>
      </c>
      <c r="K82" s="93">
        <v>240</v>
      </c>
      <c r="L82" s="93" t="s">
        <v>98</v>
      </c>
      <c r="M82" s="16">
        <v>82</v>
      </c>
      <c r="N82" s="90">
        <f t="shared" si="71"/>
        <v>82</v>
      </c>
      <c r="O82" s="90">
        <f t="shared" si="72"/>
        <v>0</v>
      </c>
      <c r="P82" s="25" t="s">
        <v>98</v>
      </c>
      <c r="Q82" s="25" t="s">
        <v>98</v>
      </c>
      <c r="R82" s="25" t="s">
        <v>98</v>
      </c>
      <c r="S82" s="24">
        <v>82</v>
      </c>
      <c r="T82" s="119">
        <f t="shared" si="66"/>
        <v>82</v>
      </c>
      <c r="U82" s="93" t="s">
        <v>98</v>
      </c>
      <c r="V82" s="93">
        <v>82</v>
      </c>
      <c r="W82" s="121" t="s">
        <v>98</v>
      </c>
      <c r="X82" s="60" t="s">
        <v>103</v>
      </c>
      <c r="Y82" s="148"/>
      <c r="Z82" s="119">
        <f t="shared" si="67"/>
        <v>240</v>
      </c>
      <c r="AA82" s="93" t="s">
        <v>98</v>
      </c>
      <c r="AB82" s="93">
        <v>240</v>
      </c>
      <c r="AC82" s="93" t="s">
        <v>98</v>
      </c>
      <c r="AD82" s="118"/>
      <c r="AE82" s="119">
        <f t="shared" si="68"/>
        <v>82</v>
      </c>
      <c r="AF82" s="93" t="s">
        <v>98</v>
      </c>
      <c r="AG82" s="93">
        <v>82</v>
      </c>
      <c r="AH82" s="121" t="s">
        <v>98</v>
      </c>
      <c r="AI82" s="146"/>
    </row>
    <row r="83" spans="1:35" s="5" customFormat="1" ht="24.95" customHeight="1">
      <c r="A83" s="1" t="s">
        <v>71</v>
      </c>
      <c r="B83" s="12">
        <v>1345</v>
      </c>
      <c r="C83" s="90">
        <f t="shared" si="69"/>
        <v>1345</v>
      </c>
      <c r="D83" s="90">
        <f t="shared" si="70"/>
        <v>0</v>
      </c>
      <c r="E83" s="93" t="s">
        <v>98</v>
      </c>
      <c r="F83" s="93" t="s">
        <v>98</v>
      </c>
      <c r="G83" s="93" t="s">
        <v>98</v>
      </c>
      <c r="H83" s="93">
        <v>1345</v>
      </c>
      <c r="I83" s="119">
        <f t="shared" si="65"/>
        <v>1345</v>
      </c>
      <c r="J83" s="93" t="s">
        <v>98</v>
      </c>
      <c r="K83" s="93" t="s">
        <v>98</v>
      </c>
      <c r="L83" s="122">
        <v>1345</v>
      </c>
      <c r="M83" s="16">
        <v>227</v>
      </c>
      <c r="N83" s="90">
        <f t="shared" si="71"/>
        <v>227</v>
      </c>
      <c r="O83" s="90">
        <f t="shared" si="72"/>
        <v>0</v>
      </c>
      <c r="P83" s="25" t="s">
        <v>98</v>
      </c>
      <c r="Q83" s="25" t="s">
        <v>98</v>
      </c>
      <c r="R83" s="25" t="s">
        <v>98</v>
      </c>
      <c r="S83" s="24">
        <v>227</v>
      </c>
      <c r="T83" s="119">
        <f t="shared" si="66"/>
        <v>227</v>
      </c>
      <c r="U83" s="93" t="s">
        <v>98</v>
      </c>
      <c r="V83" s="93" t="s">
        <v>98</v>
      </c>
      <c r="W83" s="121">
        <v>227</v>
      </c>
      <c r="X83" s="60" t="s">
        <v>103</v>
      </c>
      <c r="Y83" s="148"/>
      <c r="Z83" s="119">
        <f t="shared" si="67"/>
        <v>1118</v>
      </c>
      <c r="AA83" s="93" t="s">
        <v>98</v>
      </c>
      <c r="AB83" s="93" t="s">
        <v>98</v>
      </c>
      <c r="AC83" s="122">
        <v>1118</v>
      </c>
      <c r="AD83" s="118">
        <f t="shared" si="59"/>
        <v>227</v>
      </c>
      <c r="AE83" s="119">
        <f t="shared" si="68"/>
        <v>227</v>
      </c>
      <c r="AF83" s="93" t="s">
        <v>98</v>
      </c>
      <c r="AG83" s="93" t="s">
        <v>98</v>
      </c>
      <c r="AH83" s="121">
        <v>227</v>
      </c>
      <c r="AI83" s="146"/>
    </row>
    <row r="84" spans="1:35" s="5" customFormat="1" ht="24.95" customHeight="1">
      <c r="A84" s="1" t="s">
        <v>72</v>
      </c>
      <c r="B84" s="12">
        <v>1023</v>
      </c>
      <c r="C84" s="90">
        <f t="shared" si="69"/>
        <v>1023</v>
      </c>
      <c r="D84" s="90">
        <f t="shared" si="70"/>
        <v>261</v>
      </c>
      <c r="E84" s="110">
        <v>53</v>
      </c>
      <c r="F84" s="110">
        <v>47</v>
      </c>
      <c r="G84" s="110">
        <v>161</v>
      </c>
      <c r="H84" s="24">
        <v>762</v>
      </c>
      <c r="I84" s="119">
        <f t="shared" si="65"/>
        <v>762</v>
      </c>
      <c r="J84" s="93">
        <v>556</v>
      </c>
      <c r="K84" s="93" t="s">
        <v>98</v>
      </c>
      <c r="L84" s="93">
        <v>206</v>
      </c>
      <c r="M84" s="16">
        <v>159</v>
      </c>
      <c r="N84" s="90">
        <f t="shared" si="71"/>
        <v>159</v>
      </c>
      <c r="O84" s="90">
        <f t="shared" si="72"/>
        <v>11</v>
      </c>
      <c r="P84" s="110">
        <v>2</v>
      </c>
      <c r="Q84" s="110">
        <v>1</v>
      </c>
      <c r="R84" s="110">
        <v>8</v>
      </c>
      <c r="S84" s="24">
        <v>148</v>
      </c>
      <c r="T84" s="119">
        <f t="shared" si="66"/>
        <v>148</v>
      </c>
      <c r="U84" s="93" t="s">
        <v>98</v>
      </c>
      <c r="V84" s="93" t="s">
        <v>98</v>
      </c>
      <c r="W84" s="121">
        <v>148</v>
      </c>
      <c r="X84" s="74"/>
      <c r="Y84" s="151"/>
      <c r="Z84" s="119">
        <f t="shared" si="67"/>
        <v>762</v>
      </c>
      <c r="AA84" s="93">
        <v>556</v>
      </c>
      <c r="AB84" s="93" t="s">
        <v>98</v>
      </c>
      <c r="AC84" s="93">
        <v>206</v>
      </c>
      <c r="AD84" s="118"/>
      <c r="AE84" s="119">
        <f t="shared" si="68"/>
        <v>147</v>
      </c>
      <c r="AF84" s="93" t="s">
        <v>98</v>
      </c>
      <c r="AG84" s="93" t="s">
        <v>98</v>
      </c>
      <c r="AH84" s="121">
        <v>147</v>
      </c>
      <c r="AI84" s="146">
        <f t="shared" si="58"/>
        <v>1</v>
      </c>
    </row>
    <row r="85" spans="1:35" s="5" customFormat="1" ht="24.95" customHeight="1">
      <c r="A85" s="1" t="s">
        <v>73</v>
      </c>
      <c r="B85" s="12">
        <v>239</v>
      </c>
      <c r="C85" s="90">
        <f t="shared" si="69"/>
        <v>239</v>
      </c>
      <c r="D85" s="90">
        <f t="shared" si="70"/>
        <v>239</v>
      </c>
      <c r="E85" s="110">
        <v>22</v>
      </c>
      <c r="F85" s="110">
        <v>32</v>
      </c>
      <c r="G85" s="110">
        <v>185</v>
      </c>
      <c r="H85" s="24"/>
      <c r="I85" s="119">
        <f t="shared" si="65"/>
        <v>0</v>
      </c>
      <c r="J85" s="93" t="s">
        <v>98</v>
      </c>
      <c r="K85" s="93" t="s">
        <v>98</v>
      </c>
      <c r="L85" s="93" t="s">
        <v>98</v>
      </c>
      <c r="M85" s="16">
        <v>58</v>
      </c>
      <c r="N85" s="90">
        <f t="shared" si="71"/>
        <v>58</v>
      </c>
      <c r="O85" s="90">
        <f>SUM(P85:R85)</f>
        <v>58</v>
      </c>
      <c r="P85" s="110">
        <v>4</v>
      </c>
      <c r="Q85" s="110"/>
      <c r="R85" s="110">
        <v>54</v>
      </c>
      <c r="S85" s="24"/>
      <c r="T85" s="119">
        <f t="shared" si="66"/>
        <v>0</v>
      </c>
      <c r="U85" s="93" t="s">
        <v>98</v>
      </c>
      <c r="V85" s="93" t="s">
        <v>98</v>
      </c>
      <c r="W85" s="121" t="s">
        <v>98</v>
      </c>
      <c r="X85" s="72"/>
      <c r="Y85" s="151"/>
      <c r="Z85" s="119">
        <f t="shared" si="67"/>
        <v>0</v>
      </c>
      <c r="AA85" s="93" t="s">
        <v>98</v>
      </c>
      <c r="AB85" s="93" t="s">
        <v>98</v>
      </c>
      <c r="AC85" s="93" t="s">
        <v>98</v>
      </c>
      <c r="AD85" s="118"/>
      <c r="AE85" s="119">
        <f t="shared" si="68"/>
        <v>0</v>
      </c>
      <c r="AF85" s="93" t="s">
        <v>98</v>
      </c>
      <c r="AG85" s="93" t="s">
        <v>98</v>
      </c>
      <c r="AH85" s="121" t="s">
        <v>98</v>
      </c>
      <c r="AI85" s="146"/>
    </row>
    <row r="86" spans="1:35" s="5" customFormat="1" ht="24.95" customHeight="1">
      <c r="A86" s="1" t="s">
        <v>74</v>
      </c>
      <c r="B86" s="12">
        <v>335</v>
      </c>
      <c r="C86" s="90">
        <f t="shared" si="69"/>
        <v>335</v>
      </c>
      <c r="D86" s="90">
        <f t="shared" si="70"/>
        <v>335</v>
      </c>
      <c r="E86" s="110">
        <v>153</v>
      </c>
      <c r="F86" s="110">
        <v>27</v>
      </c>
      <c r="G86" s="110">
        <v>155</v>
      </c>
      <c r="H86" s="25" t="s">
        <v>98</v>
      </c>
      <c r="I86" s="119">
        <f t="shared" si="65"/>
        <v>0</v>
      </c>
      <c r="J86" s="93" t="s">
        <v>98</v>
      </c>
      <c r="K86" s="93" t="s">
        <v>98</v>
      </c>
      <c r="L86" s="93" t="s">
        <v>98</v>
      </c>
      <c r="M86" s="16">
        <v>75</v>
      </c>
      <c r="N86" s="90">
        <f t="shared" si="71"/>
        <v>75</v>
      </c>
      <c r="O86" s="90">
        <f t="shared" si="72"/>
        <v>75</v>
      </c>
      <c r="P86" s="110">
        <v>41</v>
      </c>
      <c r="Q86" s="110">
        <v>3</v>
      </c>
      <c r="R86" s="110">
        <v>31</v>
      </c>
      <c r="S86" s="25" t="s">
        <v>98</v>
      </c>
      <c r="T86" s="119">
        <f t="shared" si="66"/>
        <v>0</v>
      </c>
      <c r="U86" s="93" t="s">
        <v>98</v>
      </c>
      <c r="V86" s="93" t="s">
        <v>98</v>
      </c>
      <c r="W86" s="121" t="s">
        <v>98</v>
      </c>
      <c r="X86" s="68"/>
      <c r="Y86" s="68"/>
      <c r="Z86" s="119">
        <f t="shared" si="67"/>
        <v>0</v>
      </c>
      <c r="AA86" s="93" t="s">
        <v>98</v>
      </c>
      <c r="AB86" s="93" t="s">
        <v>98</v>
      </c>
      <c r="AC86" s="93" t="s">
        <v>98</v>
      </c>
      <c r="AD86" s="118"/>
      <c r="AE86" s="119">
        <f t="shared" si="68"/>
        <v>0</v>
      </c>
      <c r="AF86" s="93" t="s">
        <v>98</v>
      </c>
      <c r="AG86" s="93" t="s">
        <v>98</v>
      </c>
      <c r="AH86" s="121" t="s">
        <v>98</v>
      </c>
      <c r="AI86" s="146"/>
    </row>
    <row r="87" spans="1:35" s="5" customFormat="1" ht="24.95" customHeight="1">
      <c r="A87" s="1" t="s">
        <v>75</v>
      </c>
      <c r="B87" s="12">
        <v>1186</v>
      </c>
      <c r="C87" s="90">
        <f t="shared" si="69"/>
        <v>1186</v>
      </c>
      <c r="D87" s="90">
        <f t="shared" si="70"/>
        <v>0</v>
      </c>
      <c r="E87" s="25" t="s">
        <v>98</v>
      </c>
      <c r="F87" s="25" t="s">
        <v>98</v>
      </c>
      <c r="G87" s="25" t="s">
        <v>98</v>
      </c>
      <c r="H87" s="23">
        <v>1186</v>
      </c>
      <c r="I87" s="119">
        <f t="shared" si="65"/>
        <v>1186</v>
      </c>
      <c r="J87" s="93">
        <v>468</v>
      </c>
      <c r="K87" s="93" t="s">
        <v>98</v>
      </c>
      <c r="L87" s="93">
        <v>718</v>
      </c>
      <c r="M87" s="16">
        <v>119</v>
      </c>
      <c r="N87" s="90">
        <f t="shared" si="71"/>
        <v>119</v>
      </c>
      <c r="O87" s="90">
        <f t="shared" si="72"/>
        <v>0</v>
      </c>
      <c r="P87" s="25" t="s">
        <v>98</v>
      </c>
      <c r="Q87" s="25" t="s">
        <v>98</v>
      </c>
      <c r="R87" s="25" t="s">
        <v>98</v>
      </c>
      <c r="S87" s="24">
        <v>119</v>
      </c>
      <c r="T87" s="119">
        <f t="shared" si="66"/>
        <v>119</v>
      </c>
      <c r="U87" s="93">
        <v>36</v>
      </c>
      <c r="V87" s="93">
        <v>83</v>
      </c>
      <c r="W87" s="121" t="s">
        <v>98</v>
      </c>
      <c r="X87" s="60" t="s">
        <v>103</v>
      </c>
      <c r="Y87" s="148"/>
      <c r="Z87" s="119">
        <f t="shared" si="67"/>
        <v>1186</v>
      </c>
      <c r="AA87" s="93">
        <v>468</v>
      </c>
      <c r="AB87" s="93" t="s">
        <v>98</v>
      </c>
      <c r="AC87" s="93">
        <v>718</v>
      </c>
      <c r="AD87" s="118"/>
      <c r="AE87" s="119">
        <f t="shared" si="68"/>
        <v>119</v>
      </c>
      <c r="AF87" s="93">
        <v>36</v>
      </c>
      <c r="AG87" s="93">
        <v>83</v>
      </c>
      <c r="AH87" s="121" t="s">
        <v>98</v>
      </c>
      <c r="AI87" s="146"/>
    </row>
    <row r="88" spans="1:35" s="5" customFormat="1" ht="24.95" customHeight="1">
      <c r="A88" s="1" t="s">
        <v>76</v>
      </c>
      <c r="B88" s="12">
        <v>188</v>
      </c>
      <c r="C88" s="90">
        <f t="shared" si="69"/>
        <v>188</v>
      </c>
      <c r="D88" s="90">
        <f t="shared" si="70"/>
        <v>12</v>
      </c>
      <c r="E88" s="25">
        <v>5</v>
      </c>
      <c r="F88" s="25">
        <v>7</v>
      </c>
      <c r="G88" s="25" t="s">
        <v>98</v>
      </c>
      <c r="H88" s="24">
        <v>176</v>
      </c>
      <c r="I88" s="119">
        <f t="shared" si="65"/>
        <v>176</v>
      </c>
      <c r="J88" s="93" t="s">
        <v>98</v>
      </c>
      <c r="K88" s="93" t="s">
        <v>98</v>
      </c>
      <c r="L88" s="93">
        <v>176</v>
      </c>
      <c r="M88" s="16">
        <v>62</v>
      </c>
      <c r="N88" s="90">
        <f t="shared" si="71"/>
        <v>62</v>
      </c>
      <c r="O88" s="90">
        <f t="shared" si="72"/>
        <v>3</v>
      </c>
      <c r="P88" s="25" t="s">
        <v>98</v>
      </c>
      <c r="Q88" s="25">
        <v>3</v>
      </c>
      <c r="R88" s="25" t="s">
        <v>98</v>
      </c>
      <c r="S88" s="24">
        <v>59</v>
      </c>
      <c r="T88" s="119">
        <f t="shared" si="66"/>
        <v>59</v>
      </c>
      <c r="U88" s="93" t="s">
        <v>98</v>
      </c>
      <c r="V88" s="93" t="s">
        <v>98</v>
      </c>
      <c r="W88" s="121">
        <v>59</v>
      </c>
      <c r="X88" s="60"/>
      <c r="Y88" s="148"/>
      <c r="Z88" s="119">
        <f t="shared" si="67"/>
        <v>176</v>
      </c>
      <c r="AA88" s="93" t="s">
        <v>98</v>
      </c>
      <c r="AB88" s="93" t="s">
        <v>98</v>
      </c>
      <c r="AC88" s="93">
        <v>176</v>
      </c>
      <c r="AD88" s="118"/>
      <c r="AE88" s="119">
        <f t="shared" si="68"/>
        <v>59</v>
      </c>
      <c r="AF88" s="93" t="s">
        <v>98</v>
      </c>
      <c r="AG88" s="93" t="s">
        <v>98</v>
      </c>
      <c r="AH88" s="121">
        <v>59</v>
      </c>
      <c r="AI88" s="146"/>
    </row>
    <row r="89" spans="1:35" s="5" customFormat="1" ht="24.95" customHeight="1">
      <c r="A89" s="1" t="s">
        <v>77</v>
      </c>
      <c r="B89" s="12">
        <v>419</v>
      </c>
      <c r="C89" s="90">
        <f t="shared" si="69"/>
        <v>419</v>
      </c>
      <c r="D89" s="90">
        <f t="shared" si="70"/>
        <v>419</v>
      </c>
      <c r="E89" s="110">
        <v>331</v>
      </c>
      <c r="F89" s="110">
        <v>88</v>
      </c>
      <c r="G89" s="25" t="s">
        <v>98</v>
      </c>
      <c r="H89" s="25" t="s">
        <v>98</v>
      </c>
      <c r="I89" s="119">
        <f t="shared" si="65"/>
        <v>0</v>
      </c>
      <c r="J89" s="93" t="s">
        <v>98</v>
      </c>
      <c r="K89" s="93" t="s">
        <v>98</v>
      </c>
      <c r="L89" s="93" t="s">
        <v>98</v>
      </c>
      <c r="M89" s="16">
        <v>55</v>
      </c>
      <c r="N89" s="90">
        <f t="shared" si="71"/>
        <v>55</v>
      </c>
      <c r="O89" s="90">
        <f t="shared" si="72"/>
        <v>55</v>
      </c>
      <c r="P89" s="110">
        <v>51</v>
      </c>
      <c r="Q89" s="110">
        <v>4</v>
      </c>
      <c r="R89" s="25" t="s">
        <v>98</v>
      </c>
      <c r="S89" s="25" t="s">
        <v>98</v>
      </c>
      <c r="T89" s="119">
        <f t="shared" si="66"/>
        <v>0</v>
      </c>
      <c r="U89" s="93" t="s">
        <v>98</v>
      </c>
      <c r="V89" s="93" t="s">
        <v>98</v>
      </c>
      <c r="W89" s="121" t="s">
        <v>98</v>
      </c>
      <c r="X89" s="68"/>
      <c r="Y89" s="68"/>
      <c r="Z89" s="119">
        <f t="shared" si="67"/>
        <v>0</v>
      </c>
      <c r="AA89" s="93" t="s">
        <v>98</v>
      </c>
      <c r="AB89" s="93" t="s">
        <v>98</v>
      </c>
      <c r="AC89" s="93" t="s">
        <v>98</v>
      </c>
      <c r="AD89" s="118"/>
      <c r="AE89" s="119">
        <f t="shared" si="68"/>
        <v>0</v>
      </c>
      <c r="AF89" s="93" t="s">
        <v>98</v>
      </c>
      <c r="AG89" s="93" t="s">
        <v>98</v>
      </c>
      <c r="AH89" s="121" t="s">
        <v>98</v>
      </c>
      <c r="AI89" s="146"/>
    </row>
    <row r="90" spans="1:35" s="5" customFormat="1" ht="24.95" customHeight="1">
      <c r="A90" s="1" t="s">
        <v>78</v>
      </c>
      <c r="B90" s="12">
        <v>257</v>
      </c>
      <c r="C90" s="90">
        <f t="shared" si="69"/>
        <v>257</v>
      </c>
      <c r="D90" s="90">
        <f t="shared" si="70"/>
        <v>0</v>
      </c>
      <c r="E90" s="25" t="s">
        <v>98</v>
      </c>
      <c r="F90" s="25" t="s">
        <v>98</v>
      </c>
      <c r="G90" s="25" t="s">
        <v>98</v>
      </c>
      <c r="H90" s="24">
        <v>257</v>
      </c>
      <c r="I90" s="119">
        <f t="shared" si="65"/>
        <v>257</v>
      </c>
      <c r="J90" s="93" t="s">
        <v>98</v>
      </c>
      <c r="K90" s="93" t="s">
        <v>98</v>
      </c>
      <c r="L90" s="93">
        <v>257</v>
      </c>
      <c r="M90" s="16">
        <v>39</v>
      </c>
      <c r="N90" s="90">
        <f t="shared" si="71"/>
        <v>39</v>
      </c>
      <c r="O90" s="90">
        <f t="shared" si="72"/>
        <v>0</v>
      </c>
      <c r="P90" s="25" t="s">
        <v>98</v>
      </c>
      <c r="Q90" s="25" t="s">
        <v>98</v>
      </c>
      <c r="R90" s="25" t="s">
        <v>98</v>
      </c>
      <c r="S90" s="24">
        <v>39</v>
      </c>
      <c r="T90" s="119">
        <f t="shared" si="66"/>
        <v>39</v>
      </c>
      <c r="U90" s="93" t="s">
        <v>98</v>
      </c>
      <c r="V90" s="93" t="s">
        <v>98</v>
      </c>
      <c r="W90" s="121">
        <v>39</v>
      </c>
      <c r="X90" s="60" t="s">
        <v>103</v>
      </c>
      <c r="Y90" s="148"/>
      <c r="Z90" s="119">
        <f t="shared" si="67"/>
        <v>0</v>
      </c>
      <c r="AA90" s="93" t="s">
        <v>98</v>
      </c>
      <c r="AB90" s="93" t="s">
        <v>98</v>
      </c>
      <c r="AC90" s="93" t="s">
        <v>98</v>
      </c>
      <c r="AD90" s="118">
        <f t="shared" si="59"/>
        <v>257</v>
      </c>
      <c r="AE90" s="119">
        <f t="shared" si="68"/>
        <v>0</v>
      </c>
      <c r="AF90" s="93" t="s">
        <v>98</v>
      </c>
      <c r="AG90" s="93" t="s">
        <v>98</v>
      </c>
      <c r="AH90" s="121" t="s">
        <v>98</v>
      </c>
      <c r="AI90" s="146">
        <f t="shared" si="58"/>
        <v>39</v>
      </c>
    </row>
    <row r="91" spans="1:35" s="5" customFormat="1" ht="24.95" customHeight="1">
      <c r="A91" s="1" t="s">
        <v>79</v>
      </c>
      <c r="B91" s="12">
        <v>200</v>
      </c>
      <c r="C91" s="90">
        <f t="shared" si="69"/>
        <v>200</v>
      </c>
      <c r="D91" s="90">
        <f t="shared" si="70"/>
        <v>39</v>
      </c>
      <c r="E91" s="110">
        <v>25</v>
      </c>
      <c r="F91" s="110">
        <v>14</v>
      </c>
      <c r="G91" s="25" t="s">
        <v>98</v>
      </c>
      <c r="H91" s="25">
        <v>161</v>
      </c>
      <c r="I91" s="119">
        <f t="shared" si="65"/>
        <v>161</v>
      </c>
      <c r="J91" s="93" t="s">
        <v>98</v>
      </c>
      <c r="K91" s="93">
        <v>141</v>
      </c>
      <c r="L91" s="93">
        <v>20</v>
      </c>
      <c r="M91" s="16">
        <v>27</v>
      </c>
      <c r="N91" s="90">
        <f t="shared" si="71"/>
        <v>27</v>
      </c>
      <c r="O91" s="90">
        <f t="shared" si="72"/>
        <v>0</v>
      </c>
      <c r="P91" s="25" t="s">
        <v>98</v>
      </c>
      <c r="Q91" s="25" t="s">
        <v>98</v>
      </c>
      <c r="R91" s="25" t="s">
        <v>98</v>
      </c>
      <c r="S91" s="25">
        <v>27</v>
      </c>
      <c r="T91" s="119">
        <f t="shared" si="66"/>
        <v>27</v>
      </c>
      <c r="U91" s="93" t="s">
        <v>98</v>
      </c>
      <c r="V91" s="93">
        <v>20</v>
      </c>
      <c r="W91" s="121">
        <v>7</v>
      </c>
      <c r="X91" s="82"/>
      <c r="Y91" s="152"/>
      <c r="Z91" s="119">
        <f t="shared" si="67"/>
        <v>141</v>
      </c>
      <c r="AA91" s="93" t="s">
        <v>98</v>
      </c>
      <c r="AB91" s="93">
        <v>141</v>
      </c>
      <c r="AC91" s="93" t="s">
        <v>98</v>
      </c>
      <c r="AD91" s="118">
        <f t="shared" si="59"/>
        <v>20</v>
      </c>
      <c r="AE91" s="119">
        <f t="shared" si="68"/>
        <v>20</v>
      </c>
      <c r="AF91" s="93" t="s">
        <v>98</v>
      </c>
      <c r="AG91" s="93">
        <v>20</v>
      </c>
      <c r="AH91" s="121" t="s">
        <v>98</v>
      </c>
      <c r="AI91" s="146">
        <f t="shared" si="58"/>
        <v>7</v>
      </c>
    </row>
    <row r="92" spans="1:35" s="5" customFormat="1" ht="24.95" customHeight="1">
      <c r="A92" s="1" t="s">
        <v>80</v>
      </c>
      <c r="B92" s="12">
        <v>188</v>
      </c>
      <c r="C92" s="90">
        <f t="shared" si="69"/>
        <v>188</v>
      </c>
      <c r="D92" s="90">
        <f t="shared" si="70"/>
        <v>0</v>
      </c>
      <c r="E92" s="25" t="s">
        <v>98</v>
      </c>
      <c r="F92" s="25" t="s">
        <v>98</v>
      </c>
      <c r="G92" s="25" t="s">
        <v>98</v>
      </c>
      <c r="H92" s="24">
        <v>188</v>
      </c>
      <c r="I92" s="119">
        <f t="shared" si="65"/>
        <v>188</v>
      </c>
      <c r="J92" s="93" t="s">
        <v>98</v>
      </c>
      <c r="K92" s="93" t="s">
        <v>98</v>
      </c>
      <c r="L92" s="93">
        <v>188</v>
      </c>
      <c r="M92" s="16">
        <v>41</v>
      </c>
      <c r="N92" s="90">
        <f t="shared" si="71"/>
        <v>41</v>
      </c>
      <c r="O92" s="90">
        <f t="shared" si="72"/>
        <v>0</v>
      </c>
      <c r="P92" s="25" t="s">
        <v>98</v>
      </c>
      <c r="Q92" s="25" t="s">
        <v>98</v>
      </c>
      <c r="R92" s="25" t="s">
        <v>98</v>
      </c>
      <c r="S92" s="24">
        <v>41</v>
      </c>
      <c r="T92" s="119">
        <f t="shared" si="66"/>
        <v>41</v>
      </c>
      <c r="U92" s="93" t="s">
        <v>98</v>
      </c>
      <c r="V92" s="93" t="s">
        <v>98</v>
      </c>
      <c r="W92" s="121">
        <v>41</v>
      </c>
      <c r="X92" s="60" t="s">
        <v>103</v>
      </c>
      <c r="Y92" s="148"/>
      <c r="Z92" s="119">
        <f t="shared" si="67"/>
        <v>188</v>
      </c>
      <c r="AA92" s="93" t="s">
        <v>98</v>
      </c>
      <c r="AB92" s="93" t="s">
        <v>98</v>
      </c>
      <c r="AC92" s="93">
        <v>188</v>
      </c>
      <c r="AD92" s="118"/>
      <c r="AE92" s="119">
        <f t="shared" si="68"/>
        <v>41</v>
      </c>
      <c r="AF92" s="93" t="s">
        <v>98</v>
      </c>
      <c r="AG92" s="93" t="s">
        <v>98</v>
      </c>
      <c r="AH92" s="121">
        <v>41</v>
      </c>
      <c r="AI92" s="146"/>
    </row>
    <row r="93" spans="1:35" s="5" customFormat="1" ht="24.95" customHeight="1">
      <c r="A93" s="34" t="s">
        <v>81</v>
      </c>
      <c r="B93" s="12">
        <v>217</v>
      </c>
      <c r="C93" s="90">
        <f t="shared" si="69"/>
        <v>217</v>
      </c>
      <c r="D93" s="90">
        <f t="shared" si="70"/>
        <v>0</v>
      </c>
      <c r="E93" s="25" t="s">
        <v>98</v>
      </c>
      <c r="F93" s="25" t="s">
        <v>98</v>
      </c>
      <c r="G93" s="25" t="s">
        <v>98</v>
      </c>
      <c r="H93" s="24">
        <v>217</v>
      </c>
      <c r="I93" s="119">
        <f t="shared" si="65"/>
        <v>217</v>
      </c>
      <c r="J93" s="93" t="s">
        <v>98</v>
      </c>
      <c r="K93" s="93" t="s">
        <v>98</v>
      </c>
      <c r="L93" s="93">
        <v>217</v>
      </c>
      <c r="M93" s="16">
        <v>39</v>
      </c>
      <c r="N93" s="90">
        <f t="shared" si="71"/>
        <v>39</v>
      </c>
      <c r="O93" s="90">
        <f t="shared" si="72"/>
        <v>0</v>
      </c>
      <c r="P93" s="25" t="s">
        <v>98</v>
      </c>
      <c r="Q93" s="25" t="s">
        <v>98</v>
      </c>
      <c r="R93" s="25" t="s">
        <v>98</v>
      </c>
      <c r="S93" s="24">
        <v>39</v>
      </c>
      <c r="T93" s="119">
        <f t="shared" si="66"/>
        <v>39</v>
      </c>
      <c r="U93" s="93" t="s">
        <v>98</v>
      </c>
      <c r="V93" s="93" t="s">
        <v>98</v>
      </c>
      <c r="W93" s="121">
        <v>39</v>
      </c>
      <c r="X93" s="60" t="s">
        <v>103</v>
      </c>
      <c r="Y93" s="148"/>
      <c r="Z93" s="119">
        <f t="shared" si="67"/>
        <v>0</v>
      </c>
      <c r="AA93" s="93" t="s">
        <v>98</v>
      </c>
      <c r="AB93" s="93" t="s">
        <v>98</v>
      </c>
      <c r="AC93" s="93" t="s">
        <v>98</v>
      </c>
      <c r="AD93" s="118">
        <f t="shared" si="59"/>
        <v>217</v>
      </c>
      <c r="AE93" s="119">
        <f t="shared" si="68"/>
        <v>0</v>
      </c>
      <c r="AF93" s="93" t="s">
        <v>98</v>
      </c>
      <c r="AG93" s="93" t="s">
        <v>98</v>
      </c>
      <c r="AH93" s="121" t="s">
        <v>98</v>
      </c>
      <c r="AI93" s="146">
        <f t="shared" si="58"/>
        <v>39</v>
      </c>
    </row>
    <row r="94" spans="1:35" ht="9" customHeight="1">
      <c r="A94" s="35"/>
      <c r="B94" s="21"/>
      <c r="C94" s="112"/>
      <c r="D94" s="112"/>
      <c r="E94" s="112"/>
      <c r="F94" s="112"/>
      <c r="G94" s="112"/>
      <c r="H94" s="112"/>
      <c r="I94" s="114"/>
      <c r="J94" s="114"/>
      <c r="K94" s="114"/>
      <c r="L94" s="114"/>
      <c r="M94" s="21"/>
      <c r="N94" s="17"/>
      <c r="O94" s="17"/>
      <c r="P94" s="17"/>
      <c r="Q94" s="17"/>
      <c r="R94" s="17"/>
      <c r="S94" s="35"/>
      <c r="T94" s="114"/>
      <c r="U94" s="114"/>
      <c r="V94" s="114"/>
      <c r="W94" s="114"/>
      <c r="X94" s="71"/>
      <c r="Y94" s="153"/>
      <c r="Z94" s="114"/>
      <c r="AA94" s="114"/>
      <c r="AB94" s="114"/>
      <c r="AC94" s="114"/>
      <c r="AD94" s="114"/>
      <c r="AE94" s="114"/>
      <c r="AF94" s="114"/>
      <c r="AG94" s="114"/>
      <c r="AH94" s="114"/>
    </row>
    <row r="96" spans="1:35" ht="21">
      <c r="A96" s="22" t="s">
        <v>105</v>
      </c>
      <c r="B96" s="5"/>
      <c r="C96" s="5"/>
      <c r="D96" s="5"/>
      <c r="E96" s="5"/>
      <c r="F96" s="5"/>
      <c r="G96" s="5"/>
      <c r="H96" s="5"/>
      <c r="X96" s="22"/>
      <c r="Y96" s="22"/>
    </row>
    <row r="97" spans="1:25" ht="21">
      <c r="A97" s="22" t="s">
        <v>110</v>
      </c>
      <c r="B97" s="51"/>
      <c r="C97" s="51"/>
      <c r="D97" s="51"/>
      <c r="E97" s="51"/>
      <c r="F97" s="51"/>
      <c r="G97" s="51"/>
      <c r="H97" s="51"/>
      <c r="X97" s="52"/>
      <c r="Y97" s="52"/>
    </row>
    <row r="98" spans="1:25" ht="21">
      <c r="A98" s="32" t="s">
        <v>111</v>
      </c>
      <c r="B98" s="51"/>
      <c r="C98" s="51"/>
      <c r="D98" s="51"/>
      <c r="E98" s="51"/>
      <c r="F98" s="51"/>
      <c r="G98" s="51"/>
      <c r="H98" s="51"/>
      <c r="X98" s="51"/>
      <c r="Y98" s="51"/>
    </row>
  </sheetData>
  <mergeCells count="15">
    <mergeCell ref="AI2:AI5"/>
    <mergeCell ref="Z2:AC2"/>
    <mergeCell ref="AE2:AH2"/>
    <mergeCell ref="Z3:AC3"/>
    <mergeCell ref="AE3:AH3"/>
    <mergeCell ref="A1:X1"/>
    <mergeCell ref="T2:W2"/>
    <mergeCell ref="T3:W3"/>
    <mergeCell ref="AD2:AD5"/>
    <mergeCell ref="D3:H3"/>
    <mergeCell ref="O3:S3"/>
    <mergeCell ref="D4:G4"/>
    <mergeCell ref="O4:R4"/>
    <mergeCell ref="I2:L2"/>
    <mergeCell ref="I3:L3"/>
  </mergeCells>
  <pageMargins left="0" right="0" top="0.74803149606299213" bottom="0.74803149606299213" header="0.31496062992125984" footer="0.31496062992125984"/>
  <pageSetup paperSize="9" scale="51" orientation="landscape" r:id="rId1"/>
  <colBreaks count="1" manualBreakCount="1">
    <brk id="2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8"/>
  <sheetViews>
    <sheetView zoomScale="110" zoomScaleNormal="110" zoomScaleSheetLayoutView="100" workbookViewId="0">
      <selection activeCell="S4" sqref="S4"/>
    </sheetView>
  </sheetViews>
  <sheetFormatPr defaultColWidth="9.125" defaultRowHeight="14.25"/>
  <cols>
    <col min="1" max="1" width="24.625" style="27" customWidth="1"/>
    <col min="2" max="2" width="21.375" style="27" customWidth="1"/>
    <col min="3" max="3" width="11.25" style="27" customWidth="1"/>
    <col min="4" max="4" width="9.625" style="27" customWidth="1"/>
    <col min="5" max="5" width="9.125" style="27" customWidth="1"/>
    <col min="6" max="6" width="10" style="27" customWidth="1"/>
    <col min="7" max="7" width="9" style="27" customWidth="1"/>
    <col min="8" max="12" width="14.875" style="27" customWidth="1"/>
    <col min="13" max="13" width="35.125" style="27" customWidth="1"/>
    <col min="14" max="14" width="9.125" style="27"/>
    <col min="15" max="15" width="8.875" style="27" bestFit="1" customWidth="1"/>
    <col min="16" max="16" width="12.75" style="27" bestFit="1" customWidth="1"/>
    <col min="17" max="17" width="18.125" style="27" bestFit="1" customWidth="1"/>
    <col min="18" max="18" width="13.375" style="27" bestFit="1" customWidth="1"/>
    <col min="19" max="16384" width="9.125" style="27"/>
  </cols>
  <sheetData>
    <row r="1" spans="1:19" ht="26.25">
      <c r="A1" s="157" t="s">
        <v>104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9" ht="27" customHeight="1">
      <c r="A2" s="5"/>
      <c r="B2" s="5"/>
      <c r="C2" s="5"/>
      <c r="D2" s="5"/>
      <c r="E2" s="5"/>
      <c r="F2" s="5"/>
      <c r="G2" s="5"/>
      <c r="M2" s="5"/>
    </row>
    <row r="3" spans="1:19" s="5" customFormat="1" ht="27.95" customHeight="1">
      <c r="A3" s="56" t="s">
        <v>0</v>
      </c>
      <c r="B3" s="6" t="s">
        <v>92</v>
      </c>
      <c r="C3" s="28"/>
      <c r="D3" s="170" t="s">
        <v>95</v>
      </c>
      <c r="E3" s="171"/>
      <c r="F3" s="171"/>
      <c r="G3" s="171"/>
      <c r="H3" s="172"/>
      <c r="I3" s="158" t="s">
        <v>119</v>
      </c>
      <c r="J3" s="159"/>
      <c r="K3" s="159"/>
      <c r="L3" s="160"/>
      <c r="M3" s="61" t="s">
        <v>102</v>
      </c>
      <c r="O3" s="158" t="s">
        <v>112</v>
      </c>
      <c r="P3" s="159"/>
      <c r="Q3" s="159"/>
      <c r="R3" s="160"/>
    </row>
    <row r="4" spans="1:19" s="5" customFormat="1" ht="27.95" customHeight="1">
      <c r="A4" s="57"/>
      <c r="B4" s="7" t="s">
        <v>94</v>
      </c>
      <c r="C4" s="29" t="s">
        <v>85</v>
      </c>
      <c r="D4" s="170" t="s">
        <v>87</v>
      </c>
      <c r="E4" s="171"/>
      <c r="F4" s="171"/>
      <c r="G4" s="172"/>
      <c r="H4" s="28" t="s">
        <v>88</v>
      </c>
      <c r="I4" s="161" t="s">
        <v>120</v>
      </c>
      <c r="J4" s="162"/>
      <c r="K4" s="162"/>
      <c r="L4" s="163"/>
      <c r="M4" s="62"/>
      <c r="O4" s="161" t="s">
        <v>122</v>
      </c>
      <c r="P4" s="162"/>
      <c r="Q4" s="162"/>
      <c r="R4" s="163"/>
      <c r="S4" s="51" t="s">
        <v>121</v>
      </c>
    </row>
    <row r="5" spans="1:19" s="5" customFormat="1" ht="27.95" customHeight="1">
      <c r="A5" s="58"/>
      <c r="B5" s="8" t="s">
        <v>93</v>
      </c>
      <c r="C5" s="30"/>
      <c r="D5" s="30" t="s">
        <v>85</v>
      </c>
      <c r="E5" s="30" t="s">
        <v>96</v>
      </c>
      <c r="F5" s="30" t="s">
        <v>97</v>
      </c>
      <c r="G5" s="30" t="s">
        <v>89</v>
      </c>
      <c r="H5" s="30"/>
      <c r="I5" s="126" t="s">
        <v>85</v>
      </c>
      <c r="J5" s="126" t="s">
        <v>106</v>
      </c>
      <c r="K5" s="126" t="s">
        <v>118</v>
      </c>
      <c r="L5" s="126" t="s">
        <v>107</v>
      </c>
      <c r="M5" s="63"/>
      <c r="O5" s="126" t="s">
        <v>85</v>
      </c>
      <c r="P5" s="126" t="s">
        <v>106</v>
      </c>
      <c r="Q5" s="126" t="s">
        <v>118</v>
      </c>
      <c r="R5" s="126" t="s">
        <v>107</v>
      </c>
      <c r="S5" s="51">
        <f>COUNT(S6:S93)</f>
        <v>27</v>
      </c>
    </row>
    <row r="6" spans="1:19" s="42" customFormat="1" ht="27.95" customHeight="1">
      <c r="A6" s="83" t="s">
        <v>99</v>
      </c>
      <c r="B6" s="40">
        <v>23900</v>
      </c>
      <c r="C6" s="41">
        <f>C7+C9</f>
        <v>23900</v>
      </c>
      <c r="D6" s="41">
        <f t="shared" ref="D6:H6" si="0">D7+D9</f>
        <v>9041</v>
      </c>
      <c r="E6" s="41">
        <f t="shared" si="0"/>
        <v>6127</v>
      </c>
      <c r="F6" s="41">
        <f t="shared" si="0"/>
        <v>820</v>
      </c>
      <c r="G6" s="41">
        <f t="shared" si="0"/>
        <v>2094</v>
      </c>
      <c r="H6" s="41">
        <f t="shared" si="0"/>
        <v>14859</v>
      </c>
      <c r="I6" s="127">
        <f>SUM(I7,I9)</f>
        <v>14859</v>
      </c>
      <c r="J6" s="127">
        <f t="shared" ref="J6:L6" si="1">SUM(J7,J9)</f>
        <v>3140</v>
      </c>
      <c r="K6" s="127">
        <f t="shared" si="1"/>
        <v>2609</v>
      </c>
      <c r="L6" s="128">
        <f t="shared" si="1"/>
        <v>9110</v>
      </c>
      <c r="M6" s="111"/>
      <c r="O6" s="127">
        <f>SUM(O7,O9)</f>
        <v>11893</v>
      </c>
      <c r="P6" s="127">
        <f t="shared" ref="P6:R6" si="2">SUM(P7,P9)</f>
        <v>3202</v>
      </c>
      <c r="Q6" s="127">
        <f t="shared" si="2"/>
        <v>3038</v>
      </c>
      <c r="R6" s="128">
        <f t="shared" si="2"/>
        <v>5653</v>
      </c>
      <c r="S6" s="146"/>
    </row>
    <row r="7" spans="1:19" s="5" customFormat="1" ht="27.95" customHeight="1">
      <c r="A7" s="84" t="s">
        <v>101</v>
      </c>
      <c r="B7" s="38">
        <v>4499</v>
      </c>
      <c r="C7" s="3">
        <f>SUM(D7,H7)</f>
        <v>4499</v>
      </c>
      <c r="D7" s="4">
        <f>SUM(E7:G7)</f>
        <v>2554</v>
      </c>
      <c r="E7" s="39">
        <v>1843</v>
      </c>
      <c r="F7" s="37">
        <v>295</v>
      </c>
      <c r="G7" s="37">
        <v>416</v>
      </c>
      <c r="H7" s="37">
        <v>1945</v>
      </c>
      <c r="I7" s="129">
        <f>SUM(J7:L7)</f>
        <v>1945</v>
      </c>
      <c r="J7" s="4" t="s">
        <v>98</v>
      </c>
      <c r="K7" s="4" t="s">
        <v>98</v>
      </c>
      <c r="L7" s="130">
        <v>1945</v>
      </c>
      <c r="M7" s="60"/>
      <c r="O7" s="129">
        <f>SUM(P7:R7)</f>
        <v>1945</v>
      </c>
      <c r="P7" s="4" t="s">
        <v>98</v>
      </c>
      <c r="Q7" s="4" t="s">
        <v>98</v>
      </c>
      <c r="R7" s="130">
        <v>1945</v>
      </c>
      <c r="S7" s="146"/>
    </row>
    <row r="8" spans="1:19" s="5" customFormat="1" ht="9" customHeight="1">
      <c r="A8" s="24"/>
      <c r="B8" s="9"/>
      <c r="C8" s="3"/>
      <c r="D8" s="31"/>
      <c r="E8" s="31"/>
      <c r="F8" s="3"/>
      <c r="G8" s="3"/>
      <c r="H8" s="3"/>
      <c r="I8" s="129"/>
      <c r="J8" s="119"/>
      <c r="K8" s="130"/>
      <c r="L8" s="130"/>
      <c r="M8" s="73"/>
      <c r="O8" s="129"/>
      <c r="P8" s="119"/>
      <c r="Q8" s="130"/>
      <c r="R8" s="130"/>
      <c r="S8" s="146"/>
    </row>
    <row r="9" spans="1:19" s="42" customFormat="1" ht="27.95" customHeight="1">
      <c r="A9" s="85" t="s">
        <v>100</v>
      </c>
      <c r="B9" s="43">
        <v>19401</v>
      </c>
      <c r="C9" s="44">
        <f>C10+C16+C38+C57+C79</f>
        <v>19401</v>
      </c>
      <c r="D9" s="44">
        <f t="shared" ref="D9:H9" si="3">D10+D16+D38+D57+D79</f>
        <v>6487</v>
      </c>
      <c r="E9" s="44">
        <f t="shared" si="3"/>
        <v>4284</v>
      </c>
      <c r="F9" s="44">
        <f t="shared" si="3"/>
        <v>525</v>
      </c>
      <c r="G9" s="44">
        <f t="shared" si="3"/>
        <v>1678</v>
      </c>
      <c r="H9" s="44">
        <f t="shared" si="3"/>
        <v>12914</v>
      </c>
      <c r="I9" s="131">
        <f>SUM(I10,I16,I38,I57,I79)</f>
        <v>12914</v>
      </c>
      <c r="J9" s="131">
        <f t="shared" ref="J9:L9" si="4">SUM(J10,J16,J38,J57,J79)</f>
        <v>3140</v>
      </c>
      <c r="K9" s="131">
        <f t="shared" si="4"/>
        <v>2609</v>
      </c>
      <c r="L9" s="132">
        <f t="shared" si="4"/>
        <v>7165</v>
      </c>
      <c r="M9" s="74"/>
      <c r="O9" s="131">
        <f>SUM(O10,O16,O38,O57,O79)</f>
        <v>9948</v>
      </c>
      <c r="P9" s="131">
        <f t="shared" ref="P9:R9" si="5">SUM(P10,P16,P38,P57,P79)</f>
        <v>3202</v>
      </c>
      <c r="Q9" s="131">
        <f t="shared" si="5"/>
        <v>3038</v>
      </c>
      <c r="R9" s="132">
        <f t="shared" si="5"/>
        <v>3708</v>
      </c>
      <c r="S9" s="146"/>
    </row>
    <row r="10" spans="1:19" s="42" customFormat="1" ht="27.95" customHeight="1">
      <c r="A10" s="85" t="s">
        <v>1</v>
      </c>
      <c r="B10" s="45">
        <v>5099</v>
      </c>
      <c r="C10" s="46">
        <f>SUM(C11:C15)</f>
        <v>5099</v>
      </c>
      <c r="D10" s="46">
        <f t="shared" ref="D10:H10" si="6">SUM(D11:D15)</f>
        <v>1805</v>
      </c>
      <c r="E10" s="46">
        <f t="shared" si="6"/>
        <v>1212</v>
      </c>
      <c r="F10" s="46">
        <f t="shared" si="6"/>
        <v>128</v>
      </c>
      <c r="G10" s="46">
        <f t="shared" si="6"/>
        <v>465</v>
      </c>
      <c r="H10" s="46">
        <f t="shared" si="6"/>
        <v>3294</v>
      </c>
      <c r="I10" s="133">
        <f>SUM(I11:I15)</f>
        <v>3294</v>
      </c>
      <c r="J10" s="133">
        <f t="shared" ref="J10:L10" si="7">SUM(J11:J15)</f>
        <v>1592</v>
      </c>
      <c r="K10" s="133">
        <f t="shared" si="7"/>
        <v>190</v>
      </c>
      <c r="L10" s="134">
        <f t="shared" si="7"/>
        <v>1512</v>
      </c>
      <c r="M10" s="75"/>
      <c r="O10" s="133">
        <f>SUM(O11:O15)</f>
        <v>3294</v>
      </c>
      <c r="P10" s="133">
        <f t="shared" ref="P10:R10" si="8">SUM(P11:P15)</f>
        <v>1592</v>
      </c>
      <c r="Q10" s="133">
        <f t="shared" si="8"/>
        <v>190</v>
      </c>
      <c r="R10" s="134">
        <f t="shared" si="8"/>
        <v>1512</v>
      </c>
      <c r="S10" s="146"/>
    </row>
    <row r="11" spans="1:19" s="32" customFormat="1" ht="27.95" customHeight="1">
      <c r="A11" s="33" t="s">
        <v>26</v>
      </c>
      <c r="B11" s="26">
        <v>1578</v>
      </c>
      <c r="C11" s="3">
        <f>SUM(D11,H11)</f>
        <v>1578</v>
      </c>
      <c r="D11" s="4">
        <f>SUM(E11:G11)</f>
        <v>377</v>
      </c>
      <c r="E11" s="24">
        <v>341</v>
      </c>
      <c r="F11" s="24">
        <v>36</v>
      </c>
      <c r="G11" s="25" t="s">
        <v>98</v>
      </c>
      <c r="H11" s="23">
        <v>1201</v>
      </c>
      <c r="I11" s="129">
        <f t="shared" ref="I11:I15" si="9">SUM(J11:L11)</f>
        <v>1201</v>
      </c>
      <c r="J11" s="4">
        <v>558</v>
      </c>
      <c r="K11" s="4" t="s">
        <v>98</v>
      </c>
      <c r="L11" s="130">
        <v>643</v>
      </c>
      <c r="M11" s="76"/>
      <c r="O11" s="129">
        <f t="shared" ref="O11:O15" si="10">SUM(P11:R11)</f>
        <v>1201</v>
      </c>
      <c r="P11" s="4">
        <v>558</v>
      </c>
      <c r="Q11" s="4" t="s">
        <v>98</v>
      </c>
      <c r="R11" s="130">
        <v>643</v>
      </c>
      <c r="S11" s="146"/>
    </row>
    <row r="12" spans="1:19" s="5" customFormat="1" ht="27.95" customHeight="1">
      <c r="A12" s="33" t="s">
        <v>27</v>
      </c>
      <c r="B12" s="18">
        <v>751</v>
      </c>
      <c r="C12" s="3">
        <f t="shared" ref="C12:C15" si="11">SUM(D12,H12)</f>
        <v>751</v>
      </c>
      <c r="D12" s="4">
        <f t="shared" ref="D12:D15" si="12">SUM(E12:G12)</f>
        <v>596</v>
      </c>
      <c r="E12" s="3">
        <v>501</v>
      </c>
      <c r="F12" s="3">
        <v>42</v>
      </c>
      <c r="G12" s="3">
        <v>53</v>
      </c>
      <c r="H12" s="3">
        <v>155</v>
      </c>
      <c r="I12" s="129">
        <f t="shared" si="9"/>
        <v>155</v>
      </c>
      <c r="J12" s="4" t="s">
        <v>98</v>
      </c>
      <c r="K12" s="4">
        <v>155</v>
      </c>
      <c r="L12" s="135" t="s">
        <v>98</v>
      </c>
      <c r="M12" s="77"/>
      <c r="O12" s="129">
        <f t="shared" si="10"/>
        <v>155</v>
      </c>
      <c r="P12" s="4" t="s">
        <v>98</v>
      </c>
      <c r="Q12" s="4">
        <v>155</v>
      </c>
      <c r="R12" s="135" t="s">
        <v>98</v>
      </c>
      <c r="S12" s="146"/>
    </row>
    <row r="13" spans="1:19" s="5" customFormat="1" ht="27.95" customHeight="1">
      <c r="A13" s="33" t="s">
        <v>28</v>
      </c>
      <c r="B13" s="18">
        <v>869</v>
      </c>
      <c r="C13" s="3">
        <f t="shared" si="11"/>
        <v>869</v>
      </c>
      <c r="D13" s="4">
        <f t="shared" si="12"/>
        <v>0</v>
      </c>
      <c r="E13" s="4" t="s">
        <v>98</v>
      </c>
      <c r="F13" s="4" t="s">
        <v>98</v>
      </c>
      <c r="G13" s="4" t="s">
        <v>98</v>
      </c>
      <c r="H13" s="3">
        <v>869</v>
      </c>
      <c r="I13" s="129">
        <f t="shared" si="9"/>
        <v>869</v>
      </c>
      <c r="J13" s="4" t="s">
        <v>98</v>
      </c>
      <c r="K13" s="4" t="s">
        <v>98</v>
      </c>
      <c r="L13" s="130">
        <v>869</v>
      </c>
      <c r="M13" s="60" t="s">
        <v>103</v>
      </c>
      <c r="O13" s="129">
        <f t="shared" si="10"/>
        <v>869</v>
      </c>
      <c r="P13" s="4" t="s">
        <v>98</v>
      </c>
      <c r="Q13" s="4" t="s">
        <v>98</v>
      </c>
      <c r="R13" s="130">
        <v>869</v>
      </c>
      <c r="S13" s="146"/>
    </row>
    <row r="14" spans="1:19" s="32" customFormat="1" ht="27.95" customHeight="1">
      <c r="A14" s="33" t="s">
        <v>29</v>
      </c>
      <c r="B14" s="26">
        <v>788</v>
      </c>
      <c r="C14" s="3">
        <f t="shared" si="11"/>
        <v>788</v>
      </c>
      <c r="D14" s="4">
        <f t="shared" si="12"/>
        <v>753</v>
      </c>
      <c r="E14" s="24">
        <v>315</v>
      </c>
      <c r="F14" s="24">
        <v>48</v>
      </c>
      <c r="G14" s="24">
        <v>390</v>
      </c>
      <c r="H14" s="24">
        <v>35</v>
      </c>
      <c r="I14" s="129">
        <f t="shared" si="9"/>
        <v>35</v>
      </c>
      <c r="J14" s="4" t="s">
        <v>98</v>
      </c>
      <c r="K14" s="4">
        <v>35</v>
      </c>
      <c r="L14" s="135" t="s">
        <v>98</v>
      </c>
      <c r="M14" s="78"/>
      <c r="O14" s="129">
        <f t="shared" si="10"/>
        <v>35</v>
      </c>
      <c r="P14" s="4" t="s">
        <v>98</v>
      </c>
      <c r="Q14" s="4">
        <v>35</v>
      </c>
      <c r="R14" s="135" t="s">
        <v>98</v>
      </c>
      <c r="S14" s="146"/>
    </row>
    <row r="15" spans="1:19" s="5" customFormat="1" ht="27.95" customHeight="1">
      <c r="A15" s="86" t="s">
        <v>30</v>
      </c>
      <c r="B15" s="18">
        <v>1113</v>
      </c>
      <c r="C15" s="3">
        <f t="shared" si="11"/>
        <v>1113</v>
      </c>
      <c r="D15" s="4">
        <f t="shared" si="12"/>
        <v>79</v>
      </c>
      <c r="E15" s="3">
        <v>55</v>
      </c>
      <c r="F15" s="3">
        <v>2</v>
      </c>
      <c r="G15" s="3">
        <v>22</v>
      </c>
      <c r="H15" s="3">
        <v>1034</v>
      </c>
      <c r="I15" s="129">
        <f t="shared" si="9"/>
        <v>1034</v>
      </c>
      <c r="J15" s="136">
        <v>1034</v>
      </c>
      <c r="K15" s="4" t="s">
        <v>98</v>
      </c>
      <c r="L15" s="135" t="s">
        <v>98</v>
      </c>
      <c r="M15" s="79"/>
      <c r="O15" s="129">
        <f t="shared" si="10"/>
        <v>1034</v>
      </c>
      <c r="P15" s="136">
        <v>1034</v>
      </c>
      <c r="Q15" s="4" t="s">
        <v>98</v>
      </c>
      <c r="R15" s="135" t="s">
        <v>98</v>
      </c>
      <c r="S15" s="146"/>
    </row>
    <row r="16" spans="1:19" s="42" customFormat="1" ht="27.95" customHeight="1">
      <c r="A16" s="85" t="s">
        <v>2</v>
      </c>
      <c r="B16" s="47">
        <v>5276</v>
      </c>
      <c r="C16" s="48">
        <f>SUM(C17:C36)</f>
        <v>5276</v>
      </c>
      <c r="D16" s="48">
        <f t="shared" ref="D16:H16" si="13">SUM(D17:D36)</f>
        <v>2265</v>
      </c>
      <c r="E16" s="48">
        <f t="shared" si="13"/>
        <v>1310</v>
      </c>
      <c r="F16" s="48">
        <f t="shared" si="13"/>
        <v>164</v>
      </c>
      <c r="G16" s="48">
        <f t="shared" si="13"/>
        <v>791</v>
      </c>
      <c r="H16" s="48">
        <f t="shared" si="13"/>
        <v>3011</v>
      </c>
      <c r="I16" s="131">
        <f>SUM(I17:I36)</f>
        <v>3011</v>
      </c>
      <c r="J16" s="131">
        <f t="shared" ref="J16:L16" si="14">SUM(J17:J36)</f>
        <v>731</v>
      </c>
      <c r="K16" s="131">
        <f t="shared" si="14"/>
        <v>1021</v>
      </c>
      <c r="L16" s="132">
        <f t="shared" si="14"/>
        <v>1259</v>
      </c>
      <c r="M16" s="74"/>
      <c r="O16" s="131">
        <f>SUM(O17:O36)</f>
        <v>2361</v>
      </c>
      <c r="P16" s="131">
        <f t="shared" ref="P16:R16" si="15">SUM(P17:P36)</f>
        <v>731</v>
      </c>
      <c r="Q16" s="131">
        <f t="shared" si="15"/>
        <v>1371</v>
      </c>
      <c r="R16" s="132">
        <f t="shared" si="15"/>
        <v>259</v>
      </c>
      <c r="S16" s="146"/>
    </row>
    <row r="17" spans="1:19" s="5" customFormat="1" ht="26.1" customHeight="1">
      <c r="A17" s="1" t="s">
        <v>6</v>
      </c>
      <c r="B17" s="18">
        <v>605</v>
      </c>
      <c r="C17" s="3">
        <f>SUM(D17,H17)</f>
        <v>605</v>
      </c>
      <c r="D17" s="4">
        <f>SUM(E17:G17)</f>
        <v>0</v>
      </c>
      <c r="E17" s="4" t="s">
        <v>98</v>
      </c>
      <c r="F17" s="4" t="s">
        <v>98</v>
      </c>
      <c r="G17" s="4" t="s">
        <v>98</v>
      </c>
      <c r="H17" s="3">
        <v>605</v>
      </c>
      <c r="I17" s="129">
        <f t="shared" ref="I17:I36" si="16">SUM(J17:L17)</f>
        <v>605</v>
      </c>
      <c r="J17" s="4">
        <v>602</v>
      </c>
      <c r="K17" s="4">
        <v>3</v>
      </c>
      <c r="L17" s="135" t="s">
        <v>98</v>
      </c>
      <c r="M17" s="60" t="s">
        <v>103</v>
      </c>
      <c r="O17" s="129">
        <f t="shared" ref="O17:O36" si="17">SUM(P17:R17)</f>
        <v>605</v>
      </c>
      <c r="P17" s="4">
        <v>602</v>
      </c>
      <c r="Q17" s="4">
        <v>3</v>
      </c>
      <c r="R17" s="135" t="s">
        <v>98</v>
      </c>
      <c r="S17" s="146"/>
    </row>
    <row r="18" spans="1:19" s="5" customFormat="1" ht="26.1" customHeight="1">
      <c r="A18" s="1" t="s">
        <v>7</v>
      </c>
      <c r="B18" s="18">
        <v>77</v>
      </c>
      <c r="C18" s="3">
        <f t="shared" ref="C18:C36" si="18">SUM(D18,H18)</f>
        <v>77</v>
      </c>
      <c r="D18" s="4">
        <f t="shared" ref="D18:D36" si="19">SUM(E18:G18)</f>
        <v>0</v>
      </c>
      <c r="E18" s="4" t="s">
        <v>98</v>
      </c>
      <c r="F18" s="4" t="s">
        <v>98</v>
      </c>
      <c r="G18" s="4" t="s">
        <v>98</v>
      </c>
      <c r="H18" s="3">
        <v>77</v>
      </c>
      <c r="I18" s="144">
        <f t="shared" si="16"/>
        <v>77</v>
      </c>
      <c r="J18" s="25">
        <v>43</v>
      </c>
      <c r="K18" s="25" t="s">
        <v>98</v>
      </c>
      <c r="L18" s="145">
        <v>34</v>
      </c>
      <c r="M18" s="60" t="s">
        <v>103</v>
      </c>
      <c r="O18" s="137">
        <f t="shared" si="17"/>
        <v>43</v>
      </c>
      <c r="P18" s="138">
        <v>43</v>
      </c>
      <c r="Q18" s="138" t="s">
        <v>98</v>
      </c>
      <c r="R18" s="139" t="s">
        <v>98</v>
      </c>
      <c r="S18" s="146">
        <f t="shared" ref="S18:S70" si="20">I18-O18</f>
        <v>34</v>
      </c>
    </row>
    <row r="19" spans="1:19" s="5" customFormat="1" ht="26.1" customHeight="1">
      <c r="A19" s="1" t="s">
        <v>8</v>
      </c>
      <c r="B19" s="18">
        <v>202</v>
      </c>
      <c r="C19" s="3">
        <f t="shared" si="18"/>
        <v>202</v>
      </c>
      <c r="D19" s="4">
        <f t="shared" si="19"/>
        <v>202</v>
      </c>
      <c r="E19" s="3">
        <v>101</v>
      </c>
      <c r="F19" s="3">
        <v>11</v>
      </c>
      <c r="G19" s="3">
        <v>90</v>
      </c>
      <c r="H19" s="4" t="s">
        <v>98</v>
      </c>
      <c r="I19" s="129">
        <f t="shared" si="16"/>
        <v>0</v>
      </c>
      <c r="J19" s="4" t="s">
        <v>98</v>
      </c>
      <c r="K19" s="4" t="s">
        <v>98</v>
      </c>
      <c r="L19" s="135" t="s">
        <v>98</v>
      </c>
      <c r="M19" s="77"/>
      <c r="O19" s="129">
        <f t="shared" si="17"/>
        <v>0</v>
      </c>
      <c r="P19" s="4" t="s">
        <v>98</v>
      </c>
      <c r="Q19" s="4" t="s">
        <v>98</v>
      </c>
      <c r="R19" s="135" t="s">
        <v>98</v>
      </c>
      <c r="S19" s="146"/>
    </row>
    <row r="20" spans="1:19" s="5" customFormat="1" ht="26.1" customHeight="1">
      <c r="A20" s="1" t="s">
        <v>9</v>
      </c>
      <c r="B20" s="18">
        <v>79</v>
      </c>
      <c r="C20" s="3">
        <f t="shared" si="18"/>
        <v>79</v>
      </c>
      <c r="D20" s="4">
        <f t="shared" si="19"/>
        <v>79</v>
      </c>
      <c r="E20" s="3">
        <v>73</v>
      </c>
      <c r="F20" s="3">
        <v>6</v>
      </c>
      <c r="G20" s="4" t="s">
        <v>98</v>
      </c>
      <c r="H20" s="4" t="s">
        <v>98</v>
      </c>
      <c r="I20" s="129">
        <f t="shared" si="16"/>
        <v>0</v>
      </c>
      <c r="J20" s="4" t="s">
        <v>98</v>
      </c>
      <c r="K20" s="4" t="s">
        <v>98</v>
      </c>
      <c r="L20" s="135" t="s">
        <v>98</v>
      </c>
      <c r="M20" s="77"/>
      <c r="O20" s="129">
        <f t="shared" si="17"/>
        <v>0</v>
      </c>
      <c r="P20" s="4" t="s">
        <v>98</v>
      </c>
      <c r="Q20" s="4" t="s">
        <v>98</v>
      </c>
      <c r="R20" s="135" t="s">
        <v>98</v>
      </c>
      <c r="S20" s="146"/>
    </row>
    <row r="21" spans="1:19" s="5" customFormat="1" ht="26.1" customHeight="1">
      <c r="A21" s="1" t="s">
        <v>10</v>
      </c>
      <c r="B21" s="18">
        <v>109</v>
      </c>
      <c r="C21" s="3">
        <f t="shared" si="18"/>
        <v>109</v>
      </c>
      <c r="D21" s="4">
        <f t="shared" si="19"/>
        <v>109</v>
      </c>
      <c r="E21" s="3">
        <v>82</v>
      </c>
      <c r="F21" s="3">
        <v>14</v>
      </c>
      <c r="G21" s="3">
        <v>13</v>
      </c>
      <c r="H21" s="4" t="s">
        <v>98</v>
      </c>
      <c r="I21" s="129">
        <f t="shared" si="16"/>
        <v>0</v>
      </c>
      <c r="J21" s="4" t="s">
        <v>98</v>
      </c>
      <c r="K21" s="4" t="s">
        <v>98</v>
      </c>
      <c r="L21" s="135" t="s">
        <v>98</v>
      </c>
      <c r="M21" s="77"/>
      <c r="O21" s="129">
        <f t="shared" si="17"/>
        <v>0</v>
      </c>
      <c r="P21" s="4" t="s">
        <v>98</v>
      </c>
      <c r="Q21" s="4" t="s">
        <v>98</v>
      </c>
      <c r="R21" s="135" t="s">
        <v>98</v>
      </c>
      <c r="S21" s="146"/>
    </row>
    <row r="22" spans="1:19" s="5" customFormat="1" ht="26.1" customHeight="1">
      <c r="A22" s="1" t="s">
        <v>11</v>
      </c>
      <c r="B22" s="18">
        <v>315</v>
      </c>
      <c r="C22" s="3">
        <f t="shared" si="18"/>
        <v>315</v>
      </c>
      <c r="D22" s="4">
        <f t="shared" si="19"/>
        <v>295</v>
      </c>
      <c r="E22" s="3">
        <v>113</v>
      </c>
      <c r="F22" s="3">
        <v>28</v>
      </c>
      <c r="G22" s="3">
        <v>154</v>
      </c>
      <c r="H22" s="3">
        <v>20</v>
      </c>
      <c r="I22" s="129">
        <f t="shared" si="16"/>
        <v>20</v>
      </c>
      <c r="J22" s="4" t="s">
        <v>98</v>
      </c>
      <c r="K22" s="4" t="s">
        <v>98</v>
      </c>
      <c r="L22" s="135">
        <v>20</v>
      </c>
      <c r="M22" s="77"/>
      <c r="O22" s="129">
        <f t="shared" si="17"/>
        <v>20</v>
      </c>
      <c r="P22" s="4" t="s">
        <v>98</v>
      </c>
      <c r="Q22" s="4" t="s">
        <v>98</v>
      </c>
      <c r="R22" s="135">
        <v>20</v>
      </c>
      <c r="S22" s="146"/>
    </row>
    <row r="23" spans="1:19" s="5" customFormat="1" ht="26.1" customHeight="1">
      <c r="A23" s="1" t="s">
        <v>12</v>
      </c>
      <c r="B23" s="18">
        <v>1025</v>
      </c>
      <c r="C23" s="3">
        <f t="shared" si="18"/>
        <v>1025</v>
      </c>
      <c r="D23" s="4">
        <f t="shared" si="19"/>
        <v>806</v>
      </c>
      <c r="E23" s="3">
        <v>577</v>
      </c>
      <c r="F23" s="3">
        <v>67</v>
      </c>
      <c r="G23" s="3">
        <v>162</v>
      </c>
      <c r="H23" s="3">
        <v>219</v>
      </c>
      <c r="I23" s="129">
        <f t="shared" si="16"/>
        <v>219</v>
      </c>
      <c r="J23" s="4" t="s">
        <v>98</v>
      </c>
      <c r="K23" s="4">
        <v>65</v>
      </c>
      <c r="L23" s="135">
        <v>154</v>
      </c>
      <c r="M23" s="77"/>
      <c r="O23" s="129">
        <f t="shared" si="17"/>
        <v>219</v>
      </c>
      <c r="P23" s="4" t="s">
        <v>98</v>
      </c>
      <c r="Q23" s="4">
        <v>65</v>
      </c>
      <c r="R23" s="135">
        <v>154</v>
      </c>
      <c r="S23" s="146"/>
    </row>
    <row r="24" spans="1:19" s="5" customFormat="1" ht="26.1" customHeight="1">
      <c r="A24" s="1" t="s">
        <v>13</v>
      </c>
      <c r="B24" s="18">
        <v>608</v>
      </c>
      <c r="C24" s="3">
        <f t="shared" si="18"/>
        <v>608</v>
      </c>
      <c r="D24" s="4">
        <f t="shared" si="19"/>
        <v>239</v>
      </c>
      <c r="E24" s="3">
        <v>97</v>
      </c>
      <c r="F24" s="4" t="s">
        <v>98</v>
      </c>
      <c r="G24" s="3">
        <v>142</v>
      </c>
      <c r="H24" s="3">
        <v>369</v>
      </c>
      <c r="I24" s="129">
        <f t="shared" si="16"/>
        <v>369</v>
      </c>
      <c r="J24" s="4" t="s">
        <v>98</v>
      </c>
      <c r="K24" s="4">
        <v>369</v>
      </c>
      <c r="L24" s="135" t="s">
        <v>98</v>
      </c>
      <c r="M24" s="77"/>
      <c r="O24" s="129">
        <f t="shared" si="17"/>
        <v>369</v>
      </c>
      <c r="P24" s="4" t="s">
        <v>98</v>
      </c>
      <c r="Q24" s="4">
        <v>369</v>
      </c>
      <c r="R24" s="135" t="s">
        <v>98</v>
      </c>
      <c r="S24" s="146"/>
    </row>
    <row r="25" spans="1:19" s="5" customFormat="1" ht="26.1" customHeight="1">
      <c r="A25" s="1" t="s">
        <v>14</v>
      </c>
      <c r="B25" s="26">
        <v>66</v>
      </c>
      <c r="C25" s="3">
        <f t="shared" si="18"/>
        <v>66</v>
      </c>
      <c r="D25" s="4">
        <f t="shared" si="19"/>
        <v>0</v>
      </c>
      <c r="E25" s="25" t="s">
        <v>98</v>
      </c>
      <c r="F25" s="25" t="s">
        <v>98</v>
      </c>
      <c r="G25" s="25" t="s">
        <v>98</v>
      </c>
      <c r="H25" s="24">
        <v>66</v>
      </c>
      <c r="I25" s="129">
        <f t="shared" si="16"/>
        <v>66</v>
      </c>
      <c r="J25" s="4" t="s">
        <v>98</v>
      </c>
      <c r="K25" s="4">
        <v>66</v>
      </c>
      <c r="L25" s="135" t="s">
        <v>98</v>
      </c>
      <c r="M25" s="60" t="s">
        <v>103</v>
      </c>
      <c r="O25" s="129">
        <f t="shared" si="17"/>
        <v>403</v>
      </c>
      <c r="P25" s="4" t="s">
        <v>98</v>
      </c>
      <c r="Q25" s="4">
        <v>403</v>
      </c>
      <c r="R25" s="135" t="s">
        <v>98</v>
      </c>
      <c r="S25" s="146">
        <f t="shared" si="20"/>
        <v>-337</v>
      </c>
    </row>
    <row r="26" spans="1:19" s="5" customFormat="1" ht="26.1" customHeight="1">
      <c r="A26" s="1" t="s">
        <v>15</v>
      </c>
      <c r="B26" s="18">
        <v>27</v>
      </c>
      <c r="C26" s="3">
        <f t="shared" si="18"/>
        <v>27</v>
      </c>
      <c r="D26" s="4">
        <f t="shared" si="19"/>
        <v>15</v>
      </c>
      <c r="E26" s="4" t="s">
        <v>98</v>
      </c>
      <c r="F26" s="4" t="s">
        <v>98</v>
      </c>
      <c r="G26" s="3">
        <v>15</v>
      </c>
      <c r="H26" s="3">
        <v>12</v>
      </c>
      <c r="I26" s="129">
        <f t="shared" si="16"/>
        <v>12</v>
      </c>
      <c r="J26" s="4" t="s">
        <v>98</v>
      </c>
      <c r="K26" s="4">
        <v>12</v>
      </c>
      <c r="L26" s="135" t="s">
        <v>98</v>
      </c>
      <c r="M26" s="77"/>
      <c r="O26" s="129">
        <f t="shared" si="17"/>
        <v>12</v>
      </c>
      <c r="P26" s="4" t="s">
        <v>98</v>
      </c>
      <c r="Q26" s="4">
        <v>12</v>
      </c>
      <c r="R26" s="135" t="s">
        <v>98</v>
      </c>
      <c r="S26" s="146"/>
    </row>
    <row r="27" spans="1:19" s="5" customFormat="1" ht="26.1" customHeight="1">
      <c r="A27" s="1" t="s">
        <v>16</v>
      </c>
      <c r="B27" s="18">
        <v>620</v>
      </c>
      <c r="C27" s="3">
        <f t="shared" si="18"/>
        <v>620</v>
      </c>
      <c r="D27" s="4">
        <f t="shared" si="19"/>
        <v>0</v>
      </c>
      <c r="E27" s="4" t="s">
        <v>98</v>
      </c>
      <c r="F27" s="4" t="s">
        <v>98</v>
      </c>
      <c r="G27" s="4" t="s">
        <v>98</v>
      </c>
      <c r="H27" s="3">
        <v>620</v>
      </c>
      <c r="I27" s="129">
        <f t="shared" si="16"/>
        <v>620</v>
      </c>
      <c r="J27" s="4" t="s">
        <v>98</v>
      </c>
      <c r="K27" s="4" t="s">
        <v>98</v>
      </c>
      <c r="L27" s="135">
        <v>620</v>
      </c>
      <c r="M27" s="60" t="s">
        <v>103</v>
      </c>
      <c r="O27" s="129">
        <f t="shared" si="17"/>
        <v>0</v>
      </c>
      <c r="P27" s="4" t="s">
        <v>98</v>
      </c>
      <c r="Q27" s="4" t="s">
        <v>98</v>
      </c>
      <c r="R27" s="135" t="s">
        <v>98</v>
      </c>
      <c r="S27" s="146">
        <f t="shared" si="20"/>
        <v>620</v>
      </c>
    </row>
    <row r="28" spans="1:19" s="5" customFormat="1" ht="26.1" customHeight="1">
      <c r="A28" s="1" t="s">
        <v>17</v>
      </c>
      <c r="B28" s="18">
        <v>279</v>
      </c>
      <c r="C28" s="3">
        <f t="shared" si="18"/>
        <v>279</v>
      </c>
      <c r="D28" s="4">
        <f t="shared" si="19"/>
        <v>279</v>
      </c>
      <c r="E28" s="3">
        <v>117</v>
      </c>
      <c r="F28" s="3">
        <v>15</v>
      </c>
      <c r="G28" s="3">
        <v>147</v>
      </c>
      <c r="H28" s="4" t="s">
        <v>98</v>
      </c>
      <c r="I28" s="129">
        <f t="shared" si="16"/>
        <v>0</v>
      </c>
      <c r="J28" s="4" t="s">
        <v>98</v>
      </c>
      <c r="K28" s="4" t="s">
        <v>98</v>
      </c>
      <c r="L28" s="135" t="s">
        <v>98</v>
      </c>
      <c r="M28" s="77"/>
      <c r="O28" s="129">
        <f t="shared" si="17"/>
        <v>0</v>
      </c>
      <c r="P28" s="4" t="s">
        <v>98</v>
      </c>
      <c r="Q28" s="4" t="s">
        <v>98</v>
      </c>
      <c r="R28" s="135" t="s">
        <v>98</v>
      </c>
      <c r="S28" s="146"/>
    </row>
    <row r="29" spans="1:19" s="5" customFormat="1" ht="26.1" customHeight="1">
      <c r="A29" s="1" t="s">
        <v>18</v>
      </c>
      <c r="B29" s="18">
        <v>56</v>
      </c>
      <c r="C29" s="3">
        <f t="shared" si="18"/>
        <v>56</v>
      </c>
      <c r="D29" s="4">
        <f t="shared" si="19"/>
        <v>1</v>
      </c>
      <c r="E29" s="3">
        <v>1</v>
      </c>
      <c r="F29" s="4" t="s">
        <v>98</v>
      </c>
      <c r="G29" s="4" t="s">
        <v>98</v>
      </c>
      <c r="H29" s="3">
        <v>55</v>
      </c>
      <c r="I29" s="129">
        <f t="shared" si="16"/>
        <v>55</v>
      </c>
      <c r="J29" s="4">
        <v>55</v>
      </c>
      <c r="K29" s="4" t="s">
        <v>98</v>
      </c>
      <c r="L29" s="135" t="s">
        <v>98</v>
      </c>
      <c r="M29" s="60"/>
      <c r="O29" s="129">
        <f t="shared" si="17"/>
        <v>55</v>
      </c>
      <c r="P29" s="4">
        <v>55</v>
      </c>
      <c r="Q29" s="4" t="s">
        <v>98</v>
      </c>
      <c r="R29" s="135" t="s">
        <v>98</v>
      </c>
      <c r="S29" s="146"/>
    </row>
    <row r="30" spans="1:19" s="5" customFormat="1" ht="26.1" customHeight="1">
      <c r="A30" s="1" t="s">
        <v>19</v>
      </c>
      <c r="B30" s="26">
        <v>90</v>
      </c>
      <c r="C30" s="3">
        <f t="shared" si="18"/>
        <v>90</v>
      </c>
      <c r="D30" s="4">
        <f t="shared" si="19"/>
        <v>0</v>
      </c>
      <c r="E30" s="25" t="s">
        <v>98</v>
      </c>
      <c r="F30" s="25" t="s">
        <v>98</v>
      </c>
      <c r="G30" s="25" t="s">
        <v>98</v>
      </c>
      <c r="H30" s="24">
        <v>90</v>
      </c>
      <c r="I30" s="144">
        <f t="shared" si="16"/>
        <v>90</v>
      </c>
      <c r="J30" s="25">
        <v>31</v>
      </c>
      <c r="K30" s="25">
        <v>4</v>
      </c>
      <c r="L30" s="145">
        <v>55</v>
      </c>
      <c r="M30" s="60" t="s">
        <v>103</v>
      </c>
      <c r="O30" s="129">
        <f t="shared" si="17"/>
        <v>84</v>
      </c>
      <c r="P30" s="4">
        <v>31</v>
      </c>
      <c r="Q30" s="4">
        <v>4</v>
      </c>
      <c r="R30" s="135">
        <v>49</v>
      </c>
      <c r="S30" s="146">
        <f t="shared" si="20"/>
        <v>6</v>
      </c>
    </row>
    <row r="31" spans="1:19" s="5" customFormat="1" ht="26.1" customHeight="1">
      <c r="A31" s="1" t="s">
        <v>20</v>
      </c>
      <c r="B31" s="18">
        <v>413</v>
      </c>
      <c r="C31" s="3">
        <f t="shared" si="18"/>
        <v>413</v>
      </c>
      <c r="D31" s="4">
        <f t="shared" si="19"/>
        <v>0</v>
      </c>
      <c r="E31" s="4" t="s">
        <v>98</v>
      </c>
      <c r="F31" s="4" t="s">
        <v>98</v>
      </c>
      <c r="G31" s="4" t="s">
        <v>98</v>
      </c>
      <c r="H31" s="3">
        <v>413</v>
      </c>
      <c r="I31" s="129">
        <f t="shared" si="16"/>
        <v>413</v>
      </c>
      <c r="J31" s="4" t="s">
        <v>98</v>
      </c>
      <c r="K31" s="4">
        <v>413</v>
      </c>
      <c r="L31" s="135" t="s">
        <v>98</v>
      </c>
      <c r="M31" s="60" t="s">
        <v>103</v>
      </c>
      <c r="O31" s="129">
        <f t="shared" si="17"/>
        <v>413</v>
      </c>
      <c r="P31" s="4" t="s">
        <v>98</v>
      </c>
      <c r="Q31" s="4">
        <v>413</v>
      </c>
      <c r="R31" s="135" t="s">
        <v>98</v>
      </c>
      <c r="S31" s="146"/>
    </row>
    <row r="32" spans="1:19" s="5" customFormat="1" ht="26.1" customHeight="1">
      <c r="A32" s="1" t="s">
        <v>21</v>
      </c>
      <c r="B32" s="18">
        <v>232</v>
      </c>
      <c r="C32" s="3">
        <f t="shared" si="18"/>
        <v>232</v>
      </c>
      <c r="D32" s="4">
        <f t="shared" si="19"/>
        <v>0</v>
      </c>
      <c r="E32" s="4" t="s">
        <v>98</v>
      </c>
      <c r="F32" s="4" t="s">
        <v>98</v>
      </c>
      <c r="G32" s="4" t="s">
        <v>98</v>
      </c>
      <c r="H32" s="3">
        <v>232</v>
      </c>
      <c r="I32" s="129">
        <f t="shared" si="16"/>
        <v>232</v>
      </c>
      <c r="J32" s="4" t="s">
        <v>98</v>
      </c>
      <c r="K32" s="4" t="s">
        <v>98</v>
      </c>
      <c r="L32" s="135">
        <v>232</v>
      </c>
      <c r="M32" s="60" t="s">
        <v>103</v>
      </c>
      <c r="O32" s="129">
        <f t="shared" si="17"/>
        <v>0</v>
      </c>
      <c r="P32" s="4" t="s">
        <v>98</v>
      </c>
      <c r="Q32" s="4" t="s">
        <v>98</v>
      </c>
      <c r="R32" s="135" t="s">
        <v>98</v>
      </c>
      <c r="S32" s="146">
        <f t="shared" si="20"/>
        <v>232</v>
      </c>
    </row>
    <row r="33" spans="1:19" s="5" customFormat="1" ht="26.1" customHeight="1">
      <c r="A33" s="1" t="s">
        <v>22</v>
      </c>
      <c r="B33" s="18">
        <v>189</v>
      </c>
      <c r="C33" s="3">
        <f t="shared" si="18"/>
        <v>189</v>
      </c>
      <c r="D33" s="4">
        <f t="shared" si="19"/>
        <v>64</v>
      </c>
      <c r="E33" s="3">
        <v>12</v>
      </c>
      <c r="F33" s="4" t="s">
        <v>98</v>
      </c>
      <c r="G33" s="3">
        <v>52</v>
      </c>
      <c r="H33" s="3">
        <v>125</v>
      </c>
      <c r="I33" s="129">
        <f t="shared" si="16"/>
        <v>125</v>
      </c>
      <c r="J33" s="4" t="s">
        <v>98</v>
      </c>
      <c r="K33" s="4">
        <v>89</v>
      </c>
      <c r="L33" s="135">
        <v>36</v>
      </c>
      <c r="M33" s="77"/>
      <c r="O33" s="129">
        <f t="shared" si="17"/>
        <v>125</v>
      </c>
      <c r="P33" s="4" t="s">
        <v>98</v>
      </c>
      <c r="Q33" s="4">
        <v>89</v>
      </c>
      <c r="R33" s="135">
        <v>36</v>
      </c>
      <c r="S33" s="146"/>
    </row>
    <row r="34" spans="1:19" s="5" customFormat="1" ht="26.1" customHeight="1">
      <c r="A34" s="1" t="s">
        <v>23</v>
      </c>
      <c r="B34" s="18">
        <v>54</v>
      </c>
      <c r="C34" s="3">
        <f t="shared" si="18"/>
        <v>54</v>
      </c>
      <c r="D34" s="4">
        <f t="shared" si="19"/>
        <v>54</v>
      </c>
      <c r="E34" s="3">
        <v>36</v>
      </c>
      <c r="F34" s="3">
        <v>5</v>
      </c>
      <c r="G34" s="3">
        <v>13</v>
      </c>
      <c r="H34" s="4" t="s">
        <v>98</v>
      </c>
      <c r="I34" s="129">
        <f t="shared" si="16"/>
        <v>0</v>
      </c>
      <c r="J34" s="4" t="s">
        <v>98</v>
      </c>
      <c r="K34" s="4" t="s">
        <v>98</v>
      </c>
      <c r="L34" s="135" t="s">
        <v>98</v>
      </c>
      <c r="M34" s="78"/>
      <c r="O34" s="129">
        <f t="shared" si="17"/>
        <v>13</v>
      </c>
      <c r="P34" s="4" t="s">
        <v>98</v>
      </c>
      <c r="Q34" s="4">
        <v>13</v>
      </c>
      <c r="R34" s="135" t="s">
        <v>98</v>
      </c>
      <c r="S34" s="146">
        <f t="shared" si="20"/>
        <v>-13</v>
      </c>
    </row>
    <row r="35" spans="1:19" s="5" customFormat="1" ht="26.1" customHeight="1">
      <c r="A35" s="1" t="s">
        <v>24</v>
      </c>
      <c r="B35" s="18">
        <v>108</v>
      </c>
      <c r="C35" s="3">
        <f t="shared" si="18"/>
        <v>108</v>
      </c>
      <c r="D35" s="4">
        <f t="shared" si="19"/>
        <v>0</v>
      </c>
      <c r="E35" s="4" t="s">
        <v>98</v>
      </c>
      <c r="F35" s="4" t="s">
        <v>98</v>
      </c>
      <c r="G35" s="4" t="s">
        <v>98</v>
      </c>
      <c r="H35" s="3">
        <v>108</v>
      </c>
      <c r="I35" s="129">
        <f t="shared" si="16"/>
        <v>108</v>
      </c>
      <c r="J35" s="4" t="s">
        <v>98</v>
      </c>
      <c r="K35" s="4" t="s">
        <v>98</v>
      </c>
      <c r="L35" s="135">
        <v>108</v>
      </c>
      <c r="M35" s="60" t="s">
        <v>103</v>
      </c>
      <c r="O35" s="129">
        <f t="shared" si="17"/>
        <v>0</v>
      </c>
      <c r="P35" s="4" t="s">
        <v>98</v>
      </c>
      <c r="Q35" s="4" t="s">
        <v>98</v>
      </c>
      <c r="R35" s="135" t="s">
        <v>98</v>
      </c>
      <c r="S35" s="146">
        <f t="shared" si="20"/>
        <v>108</v>
      </c>
    </row>
    <row r="36" spans="1:19" s="5" customFormat="1" ht="26.1" customHeight="1">
      <c r="A36" s="2" t="s">
        <v>25</v>
      </c>
      <c r="B36" s="18">
        <v>122</v>
      </c>
      <c r="C36" s="3">
        <f t="shared" si="18"/>
        <v>122</v>
      </c>
      <c r="D36" s="4">
        <f t="shared" si="19"/>
        <v>122</v>
      </c>
      <c r="E36" s="3">
        <v>101</v>
      </c>
      <c r="F36" s="3">
        <v>18</v>
      </c>
      <c r="G36" s="3">
        <v>3</v>
      </c>
      <c r="H36" s="4" t="s">
        <v>98</v>
      </c>
      <c r="I36" s="129">
        <f t="shared" si="16"/>
        <v>0</v>
      </c>
      <c r="J36" s="4" t="s">
        <v>98</v>
      </c>
      <c r="K36" s="4" t="s">
        <v>98</v>
      </c>
      <c r="L36" s="135" t="s">
        <v>98</v>
      </c>
      <c r="M36" s="80"/>
      <c r="O36" s="129">
        <f t="shared" si="17"/>
        <v>0</v>
      </c>
      <c r="P36" s="4" t="s">
        <v>98</v>
      </c>
      <c r="Q36" s="4" t="s">
        <v>98</v>
      </c>
      <c r="R36" s="135" t="s">
        <v>98</v>
      </c>
      <c r="S36" s="146"/>
    </row>
    <row r="37" spans="1:19" s="5" customFormat="1" ht="9" customHeight="1">
      <c r="A37" s="24"/>
      <c r="B37" s="9"/>
      <c r="C37" s="3"/>
      <c r="D37" s="3"/>
      <c r="E37" s="3"/>
      <c r="F37" s="3"/>
      <c r="G37" s="3"/>
      <c r="H37" s="3"/>
      <c r="I37" s="129"/>
      <c r="J37" s="119"/>
      <c r="K37" s="130"/>
      <c r="L37" s="130"/>
      <c r="M37" s="60"/>
      <c r="O37" s="129"/>
      <c r="P37" s="119"/>
      <c r="Q37" s="130"/>
      <c r="R37" s="130"/>
      <c r="S37" s="146"/>
    </row>
    <row r="38" spans="1:19" s="42" customFormat="1" ht="27.95" customHeight="1">
      <c r="A38" s="85" t="s">
        <v>3</v>
      </c>
      <c r="B38" s="49">
        <v>3251</v>
      </c>
      <c r="C38" s="50">
        <f>SUM(C39:C55)</f>
        <v>3251</v>
      </c>
      <c r="D38" s="50">
        <f t="shared" ref="D38:H38" si="21">SUM(D39:D55)</f>
        <v>1033</v>
      </c>
      <c r="E38" s="50">
        <f t="shared" si="21"/>
        <v>868</v>
      </c>
      <c r="F38" s="50">
        <f t="shared" si="21"/>
        <v>121</v>
      </c>
      <c r="G38" s="50">
        <f t="shared" si="21"/>
        <v>44</v>
      </c>
      <c r="H38" s="50">
        <f t="shared" si="21"/>
        <v>2218</v>
      </c>
      <c r="I38" s="133">
        <f>SUM(I39:I55)</f>
        <v>2218</v>
      </c>
      <c r="J38" s="133">
        <f t="shared" ref="J38:L38" si="22">SUM(J39:J55)</f>
        <v>314</v>
      </c>
      <c r="K38" s="133">
        <f t="shared" si="22"/>
        <v>424</v>
      </c>
      <c r="L38" s="134">
        <f t="shared" si="22"/>
        <v>1480</v>
      </c>
      <c r="M38" s="75"/>
      <c r="O38" s="133">
        <f>SUM(O39:O55)</f>
        <v>1106</v>
      </c>
      <c r="P38" s="133">
        <f t="shared" ref="P38:R38" si="23">SUM(P39:P55)</f>
        <v>376</v>
      </c>
      <c r="Q38" s="133">
        <f t="shared" si="23"/>
        <v>502</v>
      </c>
      <c r="R38" s="134">
        <f t="shared" si="23"/>
        <v>228</v>
      </c>
      <c r="S38" s="146"/>
    </row>
    <row r="39" spans="1:19" s="5" customFormat="1" ht="27.95" customHeight="1">
      <c r="A39" s="1" t="s">
        <v>31</v>
      </c>
      <c r="B39" s="18">
        <v>779</v>
      </c>
      <c r="C39" s="3">
        <f>SUM(D39,H39)</f>
        <v>779</v>
      </c>
      <c r="D39" s="4">
        <f>SUM(E39:G39)</f>
        <v>393</v>
      </c>
      <c r="E39" s="3">
        <v>329</v>
      </c>
      <c r="F39" s="3">
        <v>64</v>
      </c>
      <c r="G39" s="4" t="s">
        <v>98</v>
      </c>
      <c r="H39" s="3">
        <v>386</v>
      </c>
      <c r="I39" s="129">
        <f t="shared" ref="I39:I55" si="24">SUM(J39:L39)</f>
        <v>386</v>
      </c>
      <c r="J39" s="4">
        <v>74</v>
      </c>
      <c r="K39" s="4">
        <v>264</v>
      </c>
      <c r="L39" s="135">
        <v>48</v>
      </c>
      <c r="M39" s="81"/>
      <c r="O39" s="129">
        <f t="shared" ref="O39:O55" si="25">SUM(P39:R39)</f>
        <v>386</v>
      </c>
      <c r="P39" s="4">
        <v>74</v>
      </c>
      <c r="Q39" s="4">
        <v>264</v>
      </c>
      <c r="R39" s="135">
        <v>48</v>
      </c>
      <c r="S39" s="146"/>
    </row>
    <row r="40" spans="1:19" s="5" customFormat="1" ht="27.95" customHeight="1">
      <c r="A40" s="1" t="s">
        <v>32</v>
      </c>
      <c r="B40" s="18">
        <v>224</v>
      </c>
      <c r="C40" s="3">
        <f t="shared" ref="C40:C55" si="26">SUM(D40,H40)</f>
        <v>224</v>
      </c>
      <c r="D40" s="4">
        <f t="shared" ref="D40:D54" si="27">SUM(E40:G40)</f>
        <v>0</v>
      </c>
      <c r="E40" s="4" t="s">
        <v>98</v>
      </c>
      <c r="F40" s="4" t="s">
        <v>98</v>
      </c>
      <c r="G40" s="4" t="s">
        <v>98</v>
      </c>
      <c r="H40" s="3">
        <v>224</v>
      </c>
      <c r="I40" s="129">
        <f t="shared" si="24"/>
        <v>224</v>
      </c>
      <c r="J40" s="4" t="s">
        <v>98</v>
      </c>
      <c r="K40" s="4" t="s">
        <v>98</v>
      </c>
      <c r="L40" s="135">
        <v>224</v>
      </c>
      <c r="M40" s="60" t="s">
        <v>103</v>
      </c>
      <c r="O40" s="129">
        <f t="shared" si="25"/>
        <v>0</v>
      </c>
      <c r="P40" s="4" t="s">
        <v>98</v>
      </c>
      <c r="Q40" s="4" t="s">
        <v>98</v>
      </c>
      <c r="R40" s="135" t="s">
        <v>98</v>
      </c>
      <c r="S40" s="146">
        <f t="shared" si="20"/>
        <v>224</v>
      </c>
    </row>
    <row r="41" spans="1:19" s="5" customFormat="1" ht="27.95" customHeight="1">
      <c r="A41" s="1" t="s">
        <v>33</v>
      </c>
      <c r="B41" s="18">
        <v>262</v>
      </c>
      <c r="C41" s="3">
        <f t="shared" si="26"/>
        <v>262</v>
      </c>
      <c r="D41" s="4">
        <f t="shared" si="27"/>
        <v>261</v>
      </c>
      <c r="E41" s="3">
        <v>211</v>
      </c>
      <c r="F41" s="3">
        <v>23</v>
      </c>
      <c r="G41" s="3">
        <v>27</v>
      </c>
      <c r="H41" s="3">
        <v>1</v>
      </c>
      <c r="I41" s="129">
        <f t="shared" si="24"/>
        <v>1</v>
      </c>
      <c r="J41" s="4" t="s">
        <v>98</v>
      </c>
      <c r="K41" s="4" t="s">
        <v>98</v>
      </c>
      <c r="L41" s="135">
        <v>1</v>
      </c>
      <c r="M41" s="78"/>
      <c r="O41" s="129">
        <f t="shared" si="25"/>
        <v>33</v>
      </c>
      <c r="P41" s="4" t="s">
        <v>98</v>
      </c>
      <c r="Q41" s="4" t="s">
        <v>98</v>
      </c>
      <c r="R41" s="135">
        <v>33</v>
      </c>
      <c r="S41" s="146">
        <f t="shared" si="20"/>
        <v>-32</v>
      </c>
    </row>
    <row r="42" spans="1:19" s="5" customFormat="1" ht="27.95" customHeight="1">
      <c r="A42" s="1" t="s">
        <v>34</v>
      </c>
      <c r="B42" s="18">
        <v>87</v>
      </c>
      <c r="C42" s="3">
        <f t="shared" si="26"/>
        <v>87</v>
      </c>
      <c r="D42" s="4">
        <f t="shared" si="27"/>
        <v>0</v>
      </c>
      <c r="E42" s="4" t="s">
        <v>98</v>
      </c>
      <c r="F42" s="4" t="s">
        <v>98</v>
      </c>
      <c r="G42" s="4" t="s">
        <v>98</v>
      </c>
      <c r="H42" s="3">
        <v>87</v>
      </c>
      <c r="I42" s="129">
        <f t="shared" si="24"/>
        <v>87</v>
      </c>
      <c r="J42" s="4" t="s">
        <v>98</v>
      </c>
      <c r="K42" s="4" t="s">
        <v>98</v>
      </c>
      <c r="L42" s="135">
        <v>87</v>
      </c>
      <c r="M42" s="60" t="s">
        <v>103</v>
      </c>
      <c r="O42" s="129">
        <f t="shared" si="25"/>
        <v>0</v>
      </c>
      <c r="P42" s="4" t="s">
        <v>98</v>
      </c>
      <c r="Q42" s="4" t="s">
        <v>98</v>
      </c>
      <c r="R42" s="135" t="s">
        <v>98</v>
      </c>
      <c r="S42" s="146">
        <f t="shared" si="20"/>
        <v>87</v>
      </c>
    </row>
    <row r="43" spans="1:19" s="5" customFormat="1" ht="27.95" customHeight="1">
      <c r="A43" s="1" t="s">
        <v>35</v>
      </c>
      <c r="B43" s="18">
        <v>209</v>
      </c>
      <c r="C43" s="3">
        <f t="shared" si="26"/>
        <v>209</v>
      </c>
      <c r="D43" s="4">
        <f t="shared" si="27"/>
        <v>0</v>
      </c>
      <c r="E43" s="4" t="s">
        <v>98</v>
      </c>
      <c r="F43" s="4" t="s">
        <v>98</v>
      </c>
      <c r="G43" s="4" t="s">
        <v>98</v>
      </c>
      <c r="H43" s="3">
        <v>209</v>
      </c>
      <c r="I43" s="129">
        <f t="shared" si="24"/>
        <v>209</v>
      </c>
      <c r="J43" s="4" t="s">
        <v>98</v>
      </c>
      <c r="K43" s="4" t="s">
        <v>98</v>
      </c>
      <c r="L43" s="135">
        <v>209</v>
      </c>
      <c r="M43" s="60" t="s">
        <v>103</v>
      </c>
      <c r="O43" s="129">
        <f t="shared" si="25"/>
        <v>0</v>
      </c>
      <c r="P43" s="4" t="s">
        <v>98</v>
      </c>
      <c r="Q43" s="4" t="s">
        <v>98</v>
      </c>
      <c r="R43" s="135" t="s">
        <v>98</v>
      </c>
      <c r="S43" s="146">
        <f t="shared" si="20"/>
        <v>209</v>
      </c>
    </row>
    <row r="44" spans="1:19" s="5" customFormat="1" ht="27.95" customHeight="1">
      <c r="A44" s="1" t="s">
        <v>36</v>
      </c>
      <c r="B44" s="18">
        <v>132</v>
      </c>
      <c r="C44" s="3">
        <f t="shared" si="26"/>
        <v>132</v>
      </c>
      <c r="D44" s="4">
        <f t="shared" si="27"/>
        <v>61</v>
      </c>
      <c r="E44" s="3">
        <v>60</v>
      </c>
      <c r="F44" s="3">
        <v>1</v>
      </c>
      <c r="G44" s="3"/>
      <c r="H44" s="3">
        <v>71</v>
      </c>
      <c r="I44" s="129">
        <f t="shared" si="24"/>
        <v>71</v>
      </c>
      <c r="J44" s="4">
        <v>71</v>
      </c>
      <c r="K44" s="4" t="s">
        <v>98</v>
      </c>
      <c r="L44" s="135" t="s">
        <v>98</v>
      </c>
      <c r="M44" s="72"/>
      <c r="O44" s="129">
        <f t="shared" si="25"/>
        <v>71</v>
      </c>
      <c r="P44" s="4">
        <v>71</v>
      </c>
      <c r="Q44" s="4" t="s">
        <v>98</v>
      </c>
      <c r="R44" s="135" t="s">
        <v>98</v>
      </c>
      <c r="S44" s="146"/>
    </row>
    <row r="45" spans="1:19" s="5" customFormat="1" ht="27.95" customHeight="1">
      <c r="A45" s="1" t="s">
        <v>37</v>
      </c>
      <c r="B45" s="18">
        <v>147</v>
      </c>
      <c r="C45" s="3">
        <f t="shared" si="26"/>
        <v>147</v>
      </c>
      <c r="D45" s="4">
        <f t="shared" si="27"/>
        <v>0</v>
      </c>
      <c r="E45" s="4" t="s">
        <v>98</v>
      </c>
      <c r="F45" s="4" t="s">
        <v>98</v>
      </c>
      <c r="G45" s="4" t="s">
        <v>98</v>
      </c>
      <c r="H45" s="3">
        <v>147</v>
      </c>
      <c r="I45" s="129">
        <f t="shared" si="24"/>
        <v>147</v>
      </c>
      <c r="J45" s="4" t="s">
        <v>98</v>
      </c>
      <c r="K45" s="4" t="s">
        <v>98</v>
      </c>
      <c r="L45" s="135">
        <v>147</v>
      </c>
      <c r="M45" s="60" t="s">
        <v>103</v>
      </c>
      <c r="O45" s="129">
        <f t="shared" si="25"/>
        <v>147</v>
      </c>
      <c r="P45" s="4" t="s">
        <v>98</v>
      </c>
      <c r="Q45" s="4" t="s">
        <v>98</v>
      </c>
      <c r="R45" s="135">
        <v>147</v>
      </c>
      <c r="S45" s="146"/>
    </row>
    <row r="46" spans="1:19" s="5" customFormat="1" ht="27.95" customHeight="1">
      <c r="A46" s="1" t="s">
        <v>38</v>
      </c>
      <c r="B46" s="18">
        <v>341</v>
      </c>
      <c r="C46" s="3">
        <f t="shared" si="26"/>
        <v>341</v>
      </c>
      <c r="D46" s="4">
        <f t="shared" si="27"/>
        <v>0</v>
      </c>
      <c r="E46" s="4" t="s">
        <v>98</v>
      </c>
      <c r="F46" s="4" t="s">
        <v>98</v>
      </c>
      <c r="G46" s="4" t="s">
        <v>98</v>
      </c>
      <c r="H46" s="3">
        <v>341</v>
      </c>
      <c r="I46" s="129">
        <f t="shared" si="24"/>
        <v>341</v>
      </c>
      <c r="J46" s="4" t="s">
        <v>98</v>
      </c>
      <c r="K46" s="4" t="s">
        <v>98</v>
      </c>
      <c r="L46" s="135">
        <v>341</v>
      </c>
      <c r="M46" s="60" t="s">
        <v>103</v>
      </c>
      <c r="O46" s="129">
        <f t="shared" si="25"/>
        <v>0</v>
      </c>
      <c r="P46" s="4" t="s">
        <v>98</v>
      </c>
      <c r="Q46" s="4" t="s">
        <v>98</v>
      </c>
      <c r="R46" s="135" t="s">
        <v>98</v>
      </c>
      <c r="S46" s="146">
        <f t="shared" si="20"/>
        <v>341</v>
      </c>
    </row>
    <row r="47" spans="1:19" s="5" customFormat="1" ht="27.95" customHeight="1">
      <c r="A47" s="1" t="s">
        <v>39</v>
      </c>
      <c r="B47" s="18">
        <v>15</v>
      </c>
      <c r="C47" s="3">
        <f t="shared" si="26"/>
        <v>15</v>
      </c>
      <c r="D47" s="4">
        <f t="shared" si="27"/>
        <v>15</v>
      </c>
      <c r="E47" s="3">
        <v>7</v>
      </c>
      <c r="F47" s="4" t="s">
        <v>98</v>
      </c>
      <c r="G47" s="3">
        <v>8</v>
      </c>
      <c r="H47" s="4" t="s">
        <v>98</v>
      </c>
      <c r="I47" s="129">
        <f t="shared" si="24"/>
        <v>0</v>
      </c>
      <c r="J47" s="4" t="s">
        <v>98</v>
      </c>
      <c r="K47" s="4" t="s">
        <v>98</v>
      </c>
      <c r="L47" s="135" t="s">
        <v>98</v>
      </c>
      <c r="M47" s="78"/>
      <c r="O47" s="129">
        <f t="shared" si="25"/>
        <v>0</v>
      </c>
      <c r="P47" s="4" t="s">
        <v>98</v>
      </c>
      <c r="Q47" s="4" t="s">
        <v>98</v>
      </c>
      <c r="R47" s="135" t="s">
        <v>98</v>
      </c>
      <c r="S47" s="146"/>
    </row>
    <row r="48" spans="1:19" s="5" customFormat="1" ht="27.95" customHeight="1">
      <c r="A48" s="1" t="s">
        <v>40</v>
      </c>
      <c r="B48" s="18">
        <v>200</v>
      </c>
      <c r="C48" s="3">
        <f t="shared" si="26"/>
        <v>200</v>
      </c>
      <c r="D48" s="4">
        <f>SUM(E48:G48)</f>
        <v>0</v>
      </c>
      <c r="E48" s="4" t="s">
        <v>98</v>
      </c>
      <c r="F48" s="4" t="s">
        <v>98</v>
      </c>
      <c r="G48" s="4" t="s">
        <v>98</v>
      </c>
      <c r="H48" s="3">
        <v>200</v>
      </c>
      <c r="I48" s="129">
        <f t="shared" si="24"/>
        <v>200</v>
      </c>
      <c r="J48" s="4">
        <v>68</v>
      </c>
      <c r="K48" s="4">
        <v>132</v>
      </c>
      <c r="L48" s="135" t="s">
        <v>98</v>
      </c>
      <c r="M48" s="60" t="s">
        <v>103</v>
      </c>
      <c r="O48" s="129">
        <f t="shared" si="25"/>
        <v>200</v>
      </c>
      <c r="P48" s="4">
        <v>68</v>
      </c>
      <c r="Q48" s="4">
        <v>132</v>
      </c>
      <c r="R48" s="135" t="s">
        <v>98</v>
      </c>
      <c r="S48" s="146"/>
    </row>
    <row r="49" spans="1:19" s="5" customFormat="1" ht="27.95" customHeight="1">
      <c r="A49" s="1" t="s">
        <v>41</v>
      </c>
      <c r="B49" s="18">
        <v>65</v>
      </c>
      <c r="C49" s="3">
        <f t="shared" si="26"/>
        <v>65</v>
      </c>
      <c r="D49" s="4">
        <f t="shared" si="27"/>
        <v>0</v>
      </c>
      <c r="E49" s="4" t="s">
        <v>98</v>
      </c>
      <c r="F49" s="4" t="s">
        <v>98</v>
      </c>
      <c r="G49" s="4" t="s">
        <v>98</v>
      </c>
      <c r="H49" s="3">
        <v>65</v>
      </c>
      <c r="I49" s="129">
        <f t="shared" si="24"/>
        <v>65</v>
      </c>
      <c r="J49" s="4" t="s">
        <v>98</v>
      </c>
      <c r="K49" s="4">
        <v>28</v>
      </c>
      <c r="L49" s="135">
        <v>37</v>
      </c>
      <c r="M49" s="60" t="s">
        <v>103</v>
      </c>
      <c r="O49" s="129">
        <f t="shared" si="25"/>
        <v>28</v>
      </c>
      <c r="P49" s="4" t="s">
        <v>98</v>
      </c>
      <c r="Q49" s="4">
        <v>28</v>
      </c>
      <c r="R49" s="135" t="s">
        <v>98</v>
      </c>
      <c r="S49" s="146">
        <f t="shared" si="20"/>
        <v>37</v>
      </c>
    </row>
    <row r="50" spans="1:19" s="5" customFormat="1" ht="27.95" customHeight="1">
      <c r="A50" s="1" t="s">
        <v>42</v>
      </c>
      <c r="B50" s="18">
        <v>111</v>
      </c>
      <c r="C50" s="3">
        <f t="shared" si="26"/>
        <v>111</v>
      </c>
      <c r="D50" s="4">
        <f t="shared" si="27"/>
        <v>0</v>
      </c>
      <c r="E50" s="4" t="s">
        <v>98</v>
      </c>
      <c r="F50" s="4" t="s">
        <v>98</v>
      </c>
      <c r="G50" s="4" t="s">
        <v>98</v>
      </c>
      <c r="H50" s="3">
        <v>111</v>
      </c>
      <c r="I50" s="129">
        <f t="shared" si="24"/>
        <v>111</v>
      </c>
      <c r="J50" s="4" t="s">
        <v>98</v>
      </c>
      <c r="K50" s="4" t="s">
        <v>98</v>
      </c>
      <c r="L50" s="135">
        <v>111</v>
      </c>
      <c r="M50" s="60" t="s">
        <v>103</v>
      </c>
      <c r="O50" s="129">
        <f t="shared" si="25"/>
        <v>0</v>
      </c>
      <c r="P50" s="4" t="s">
        <v>98</v>
      </c>
      <c r="Q50" s="4" t="s">
        <v>98</v>
      </c>
      <c r="R50" s="135" t="s">
        <v>98</v>
      </c>
      <c r="S50" s="146">
        <f t="shared" si="20"/>
        <v>111</v>
      </c>
    </row>
    <row r="51" spans="1:19" s="5" customFormat="1" ht="27.95" customHeight="1">
      <c r="A51" s="1" t="s">
        <v>43</v>
      </c>
      <c r="B51" s="18">
        <v>163</v>
      </c>
      <c r="C51" s="3">
        <f t="shared" si="26"/>
        <v>163</v>
      </c>
      <c r="D51" s="4">
        <f t="shared" si="27"/>
        <v>163</v>
      </c>
      <c r="E51" s="4">
        <v>140</v>
      </c>
      <c r="F51" s="4">
        <v>23</v>
      </c>
      <c r="G51" s="4" t="s">
        <v>98</v>
      </c>
      <c r="H51" s="4" t="s">
        <v>98</v>
      </c>
      <c r="I51" s="129">
        <f t="shared" si="24"/>
        <v>0</v>
      </c>
      <c r="J51" s="4" t="s">
        <v>98</v>
      </c>
      <c r="K51" s="4" t="s">
        <v>98</v>
      </c>
      <c r="L51" s="135" t="s">
        <v>98</v>
      </c>
      <c r="M51" s="60"/>
      <c r="O51" s="129">
        <f t="shared" si="25"/>
        <v>140</v>
      </c>
      <c r="P51" s="4">
        <v>62</v>
      </c>
      <c r="Q51" s="4">
        <v>78</v>
      </c>
      <c r="R51" s="135" t="s">
        <v>98</v>
      </c>
      <c r="S51" s="146">
        <f t="shared" si="20"/>
        <v>-140</v>
      </c>
    </row>
    <row r="52" spans="1:19" s="5" customFormat="1" ht="27.95" customHeight="1">
      <c r="A52" s="1" t="s">
        <v>44</v>
      </c>
      <c r="B52" s="18">
        <v>130</v>
      </c>
      <c r="C52" s="3">
        <f t="shared" si="26"/>
        <v>130</v>
      </c>
      <c r="D52" s="4">
        <f t="shared" si="27"/>
        <v>130</v>
      </c>
      <c r="E52" s="3">
        <v>114</v>
      </c>
      <c r="F52" s="3">
        <v>10</v>
      </c>
      <c r="G52" s="3">
        <v>6</v>
      </c>
      <c r="H52" s="4" t="s">
        <v>98</v>
      </c>
      <c r="I52" s="129">
        <f t="shared" si="24"/>
        <v>0</v>
      </c>
      <c r="J52" s="4" t="s">
        <v>98</v>
      </c>
      <c r="K52" s="4" t="s">
        <v>98</v>
      </c>
      <c r="L52" s="135" t="s">
        <v>98</v>
      </c>
      <c r="M52" s="77"/>
      <c r="O52" s="129">
        <f t="shared" si="25"/>
        <v>0</v>
      </c>
      <c r="P52" s="4" t="s">
        <v>98</v>
      </c>
      <c r="Q52" s="4" t="s">
        <v>98</v>
      </c>
      <c r="R52" s="135" t="s">
        <v>98</v>
      </c>
      <c r="S52" s="146"/>
    </row>
    <row r="53" spans="1:19" s="5" customFormat="1" ht="27.95" customHeight="1">
      <c r="A53" s="1" t="s">
        <v>45</v>
      </c>
      <c r="B53" s="18">
        <v>168</v>
      </c>
      <c r="C53" s="3">
        <f t="shared" si="26"/>
        <v>168</v>
      </c>
      <c r="D53" s="4">
        <f t="shared" si="27"/>
        <v>0</v>
      </c>
      <c r="E53" s="4" t="s">
        <v>98</v>
      </c>
      <c r="F53" s="4" t="s">
        <v>98</v>
      </c>
      <c r="G53" s="4" t="s">
        <v>98</v>
      </c>
      <c r="H53" s="3">
        <v>168</v>
      </c>
      <c r="I53" s="129">
        <f t="shared" si="24"/>
        <v>168</v>
      </c>
      <c r="J53" s="4" t="s">
        <v>98</v>
      </c>
      <c r="K53" s="4" t="s">
        <v>98</v>
      </c>
      <c r="L53" s="135">
        <v>168</v>
      </c>
      <c r="M53" s="60" t="s">
        <v>103</v>
      </c>
      <c r="O53" s="129">
        <f t="shared" si="25"/>
        <v>0</v>
      </c>
      <c r="P53" s="4" t="s">
        <v>98</v>
      </c>
      <c r="Q53" s="4" t="s">
        <v>98</v>
      </c>
      <c r="R53" s="135" t="s">
        <v>98</v>
      </c>
      <c r="S53" s="146">
        <f t="shared" si="20"/>
        <v>168</v>
      </c>
    </row>
    <row r="54" spans="1:19" s="5" customFormat="1" ht="27.95" customHeight="1">
      <c r="A54" s="1" t="s">
        <v>46</v>
      </c>
      <c r="B54" s="18">
        <v>111</v>
      </c>
      <c r="C54" s="3">
        <f t="shared" si="26"/>
        <v>111</v>
      </c>
      <c r="D54" s="4">
        <f t="shared" si="27"/>
        <v>10</v>
      </c>
      <c r="E54" s="3">
        <v>7</v>
      </c>
      <c r="F54" s="4" t="s">
        <v>98</v>
      </c>
      <c r="G54" s="3">
        <v>3</v>
      </c>
      <c r="H54" s="3">
        <v>101</v>
      </c>
      <c r="I54" s="129">
        <f t="shared" si="24"/>
        <v>101</v>
      </c>
      <c r="J54" s="4">
        <v>101</v>
      </c>
      <c r="K54" s="4" t="s">
        <v>98</v>
      </c>
      <c r="L54" s="135" t="s">
        <v>98</v>
      </c>
      <c r="M54" s="80"/>
      <c r="O54" s="129">
        <f t="shared" si="25"/>
        <v>101</v>
      </c>
      <c r="P54" s="4">
        <v>101</v>
      </c>
      <c r="Q54" s="4" t="s">
        <v>98</v>
      </c>
      <c r="R54" s="135" t="s">
        <v>98</v>
      </c>
      <c r="S54" s="146"/>
    </row>
    <row r="55" spans="1:19" s="5" customFormat="1" ht="27.95" customHeight="1">
      <c r="A55" s="34" t="s">
        <v>47</v>
      </c>
      <c r="B55" s="18">
        <v>107</v>
      </c>
      <c r="C55" s="3">
        <f t="shared" si="26"/>
        <v>107</v>
      </c>
      <c r="D55" s="4">
        <f>SUM(E55:G55)</f>
        <v>0</v>
      </c>
      <c r="E55" s="4" t="s">
        <v>98</v>
      </c>
      <c r="F55" s="4" t="s">
        <v>98</v>
      </c>
      <c r="G55" s="4" t="s">
        <v>98</v>
      </c>
      <c r="H55" s="3">
        <v>107</v>
      </c>
      <c r="I55" s="129">
        <f t="shared" si="24"/>
        <v>107</v>
      </c>
      <c r="J55" s="4" t="s">
        <v>98</v>
      </c>
      <c r="K55" s="4" t="s">
        <v>98</v>
      </c>
      <c r="L55" s="135">
        <v>107</v>
      </c>
      <c r="M55" s="60" t="s">
        <v>103</v>
      </c>
      <c r="O55" s="129">
        <f t="shared" si="25"/>
        <v>0</v>
      </c>
      <c r="P55" s="4" t="s">
        <v>98</v>
      </c>
      <c r="Q55" s="4" t="s">
        <v>98</v>
      </c>
      <c r="R55" s="135" t="s">
        <v>98</v>
      </c>
      <c r="S55" s="146">
        <f t="shared" si="20"/>
        <v>107</v>
      </c>
    </row>
    <row r="56" spans="1:19" s="5" customFormat="1" ht="9" customHeight="1">
      <c r="A56" s="87"/>
      <c r="B56" s="9"/>
      <c r="C56" s="3"/>
      <c r="D56" s="3"/>
      <c r="E56" s="3"/>
      <c r="F56" s="3"/>
      <c r="G56" s="3"/>
      <c r="H56" s="3"/>
      <c r="I56" s="129"/>
      <c r="J56" s="119"/>
      <c r="K56" s="130"/>
      <c r="L56" s="130"/>
      <c r="M56" s="60"/>
      <c r="O56" s="129"/>
      <c r="P56" s="119"/>
      <c r="Q56" s="130"/>
      <c r="R56" s="130"/>
      <c r="S56" s="146"/>
    </row>
    <row r="57" spans="1:19" s="42" customFormat="1" ht="27.95" customHeight="1">
      <c r="A57" s="85" t="s">
        <v>4</v>
      </c>
      <c r="B57" s="49">
        <v>3156</v>
      </c>
      <c r="C57" s="50">
        <f>SUM(C58:C77)</f>
        <v>3156</v>
      </c>
      <c r="D57" s="50">
        <f t="shared" ref="D57:H57" si="28">SUM(D58:D77)</f>
        <v>623</v>
      </c>
      <c r="E57" s="50">
        <f t="shared" si="28"/>
        <v>328</v>
      </c>
      <c r="F57" s="50">
        <f t="shared" si="28"/>
        <v>58</v>
      </c>
      <c r="G57" s="50">
        <f t="shared" si="28"/>
        <v>237</v>
      </c>
      <c r="H57" s="50">
        <f t="shared" si="28"/>
        <v>2533</v>
      </c>
      <c r="I57" s="131">
        <f>SUM(I58:I77)</f>
        <v>2533</v>
      </c>
      <c r="J57" s="131">
        <f t="shared" ref="J57:L57" si="29">SUM(J58:J77)</f>
        <v>90</v>
      </c>
      <c r="K57" s="131">
        <f t="shared" si="29"/>
        <v>716</v>
      </c>
      <c r="L57" s="132">
        <f t="shared" si="29"/>
        <v>1727</v>
      </c>
      <c r="M57" s="74"/>
      <c r="O57" s="131">
        <f>SUM(O58:O77)</f>
        <v>1983</v>
      </c>
      <c r="P57" s="131">
        <f t="shared" ref="P57:R57" si="30">SUM(P58:P77)</f>
        <v>90</v>
      </c>
      <c r="Q57" s="131">
        <f t="shared" si="30"/>
        <v>716</v>
      </c>
      <c r="R57" s="132">
        <f t="shared" si="30"/>
        <v>1177</v>
      </c>
      <c r="S57" s="146"/>
    </row>
    <row r="58" spans="1:19" s="5" customFormat="1" ht="27.95" customHeight="1">
      <c r="A58" s="33" t="s">
        <v>48</v>
      </c>
      <c r="B58" s="18">
        <v>525</v>
      </c>
      <c r="C58" s="3">
        <f>SUM(D58,H58)</f>
        <v>525</v>
      </c>
      <c r="D58" s="4">
        <f>SUM(E58:G58)</f>
        <v>0</v>
      </c>
      <c r="E58" s="4" t="s">
        <v>98</v>
      </c>
      <c r="F58" s="4" t="s">
        <v>98</v>
      </c>
      <c r="G58" s="4" t="s">
        <v>98</v>
      </c>
      <c r="H58" s="3">
        <v>525</v>
      </c>
      <c r="I58" s="129">
        <f t="shared" ref="I58:I93" si="31">SUM(J58:L58)</f>
        <v>525</v>
      </c>
      <c r="J58" s="4" t="s">
        <v>98</v>
      </c>
      <c r="K58" s="4" t="s">
        <v>98</v>
      </c>
      <c r="L58" s="135">
        <v>525</v>
      </c>
      <c r="M58" s="60" t="s">
        <v>103</v>
      </c>
      <c r="O58" s="129">
        <f t="shared" ref="O58:O93" si="32">SUM(P58:R58)</f>
        <v>525</v>
      </c>
      <c r="P58" s="4" t="s">
        <v>98</v>
      </c>
      <c r="Q58" s="4" t="s">
        <v>98</v>
      </c>
      <c r="R58" s="135">
        <v>525</v>
      </c>
      <c r="S58" s="146"/>
    </row>
    <row r="59" spans="1:19" s="5" customFormat="1" ht="27.95" customHeight="1">
      <c r="A59" s="1" t="s">
        <v>49</v>
      </c>
      <c r="B59" s="18">
        <v>148</v>
      </c>
      <c r="C59" s="3">
        <f t="shared" ref="C59:C77" si="33">SUM(D59,H59)</f>
        <v>148</v>
      </c>
      <c r="D59" s="4">
        <f t="shared" ref="D59:D77" si="34">SUM(E59:G59)</f>
        <v>148</v>
      </c>
      <c r="E59" s="3">
        <v>118</v>
      </c>
      <c r="F59" s="3">
        <v>22</v>
      </c>
      <c r="G59" s="3">
        <v>8</v>
      </c>
      <c r="H59" s="4" t="s">
        <v>98</v>
      </c>
      <c r="I59" s="129">
        <f t="shared" si="31"/>
        <v>0</v>
      </c>
      <c r="J59" s="4" t="s">
        <v>98</v>
      </c>
      <c r="K59" s="4" t="s">
        <v>98</v>
      </c>
      <c r="L59" s="135" t="s">
        <v>98</v>
      </c>
      <c r="M59" s="78"/>
      <c r="O59" s="129">
        <f t="shared" si="32"/>
        <v>0</v>
      </c>
      <c r="P59" s="4" t="s">
        <v>98</v>
      </c>
      <c r="Q59" s="4" t="s">
        <v>98</v>
      </c>
      <c r="R59" s="135" t="s">
        <v>98</v>
      </c>
      <c r="S59" s="146"/>
    </row>
    <row r="60" spans="1:19" s="5" customFormat="1" ht="27.95" customHeight="1">
      <c r="A60" s="1" t="s">
        <v>50</v>
      </c>
      <c r="B60" s="18">
        <v>215</v>
      </c>
      <c r="C60" s="3">
        <f t="shared" si="33"/>
        <v>215</v>
      </c>
      <c r="D60" s="4">
        <f t="shared" si="34"/>
        <v>43</v>
      </c>
      <c r="E60" s="3">
        <v>15</v>
      </c>
      <c r="F60" s="4" t="s">
        <v>98</v>
      </c>
      <c r="G60" s="3">
        <v>28</v>
      </c>
      <c r="H60" s="3">
        <v>172</v>
      </c>
      <c r="I60" s="129">
        <f t="shared" si="31"/>
        <v>172</v>
      </c>
      <c r="J60" s="4" t="s">
        <v>98</v>
      </c>
      <c r="K60" s="4" t="s">
        <v>98</v>
      </c>
      <c r="L60" s="135">
        <v>172</v>
      </c>
      <c r="M60" s="77"/>
      <c r="O60" s="129">
        <f t="shared" si="32"/>
        <v>172</v>
      </c>
      <c r="P60" s="4" t="s">
        <v>98</v>
      </c>
      <c r="Q60" s="4" t="s">
        <v>98</v>
      </c>
      <c r="R60" s="135">
        <v>172</v>
      </c>
      <c r="S60" s="146"/>
    </row>
    <row r="61" spans="1:19" s="5" customFormat="1" ht="27.95" customHeight="1">
      <c r="A61" s="1" t="s">
        <v>51</v>
      </c>
      <c r="B61" s="18">
        <v>183</v>
      </c>
      <c r="C61" s="3">
        <f t="shared" si="33"/>
        <v>183</v>
      </c>
      <c r="D61" s="4">
        <f t="shared" si="34"/>
        <v>183</v>
      </c>
      <c r="E61" s="3">
        <v>78</v>
      </c>
      <c r="F61" s="3">
        <v>10</v>
      </c>
      <c r="G61" s="3">
        <v>95</v>
      </c>
      <c r="H61" s="4" t="s">
        <v>98</v>
      </c>
      <c r="I61" s="129">
        <f t="shared" si="31"/>
        <v>0</v>
      </c>
      <c r="J61" s="4" t="s">
        <v>98</v>
      </c>
      <c r="K61" s="4" t="s">
        <v>98</v>
      </c>
      <c r="L61" s="135" t="s">
        <v>98</v>
      </c>
      <c r="M61" s="77"/>
      <c r="O61" s="129">
        <f t="shared" si="32"/>
        <v>0</v>
      </c>
      <c r="P61" s="4" t="s">
        <v>98</v>
      </c>
      <c r="Q61" s="4" t="s">
        <v>98</v>
      </c>
      <c r="R61" s="135" t="s">
        <v>98</v>
      </c>
      <c r="S61" s="146"/>
    </row>
    <row r="62" spans="1:19" s="5" customFormat="1" ht="27.95" customHeight="1">
      <c r="A62" s="1" t="s">
        <v>52</v>
      </c>
      <c r="B62" s="18">
        <v>223</v>
      </c>
      <c r="C62" s="3">
        <f t="shared" si="33"/>
        <v>223</v>
      </c>
      <c r="D62" s="4">
        <f t="shared" si="34"/>
        <v>0</v>
      </c>
      <c r="E62" s="4" t="s">
        <v>98</v>
      </c>
      <c r="F62" s="4" t="s">
        <v>98</v>
      </c>
      <c r="G62" s="4" t="s">
        <v>98</v>
      </c>
      <c r="H62" s="3">
        <v>223</v>
      </c>
      <c r="I62" s="129">
        <f t="shared" si="31"/>
        <v>223</v>
      </c>
      <c r="J62" s="4" t="s">
        <v>98</v>
      </c>
      <c r="K62" s="4" t="s">
        <v>98</v>
      </c>
      <c r="L62" s="135">
        <v>223</v>
      </c>
      <c r="M62" s="60" t="s">
        <v>103</v>
      </c>
      <c r="O62" s="129">
        <f t="shared" si="32"/>
        <v>223</v>
      </c>
      <c r="P62" s="4" t="s">
        <v>98</v>
      </c>
      <c r="Q62" s="4" t="s">
        <v>98</v>
      </c>
      <c r="R62" s="135">
        <v>223</v>
      </c>
      <c r="S62" s="146"/>
    </row>
    <row r="63" spans="1:19" s="5" customFormat="1" ht="27.95" customHeight="1">
      <c r="A63" s="1" t="s">
        <v>53</v>
      </c>
      <c r="B63" s="18">
        <v>142</v>
      </c>
      <c r="C63" s="3">
        <f t="shared" si="33"/>
        <v>142</v>
      </c>
      <c r="D63" s="4">
        <f t="shared" si="34"/>
        <v>63</v>
      </c>
      <c r="E63" s="20">
        <v>42</v>
      </c>
      <c r="F63" s="20">
        <v>10</v>
      </c>
      <c r="G63" s="20">
        <v>11</v>
      </c>
      <c r="H63" s="3">
        <v>79</v>
      </c>
      <c r="I63" s="129">
        <f t="shared" si="31"/>
        <v>79</v>
      </c>
      <c r="J63" s="4">
        <v>79</v>
      </c>
      <c r="K63" s="4" t="s">
        <v>98</v>
      </c>
      <c r="L63" s="135" t="s">
        <v>98</v>
      </c>
      <c r="M63" s="77"/>
      <c r="O63" s="129">
        <f t="shared" si="32"/>
        <v>79</v>
      </c>
      <c r="P63" s="4">
        <v>79</v>
      </c>
      <c r="Q63" s="4" t="s">
        <v>98</v>
      </c>
      <c r="R63" s="135" t="s">
        <v>98</v>
      </c>
      <c r="S63" s="146"/>
    </row>
    <row r="64" spans="1:19" s="5" customFormat="1" ht="27.95" customHeight="1">
      <c r="A64" s="1" t="s">
        <v>54</v>
      </c>
      <c r="B64" s="18">
        <v>127</v>
      </c>
      <c r="C64" s="3">
        <f t="shared" si="33"/>
        <v>127</v>
      </c>
      <c r="D64" s="4">
        <f t="shared" si="34"/>
        <v>0</v>
      </c>
      <c r="E64" s="4" t="s">
        <v>98</v>
      </c>
      <c r="F64" s="4" t="s">
        <v>98</v>
      </c>
      <c r="G64" s="4" t="s">
        <v>98</v>
      </c>
      <c r="H64" s="3">
        <v>127</v>
      </c>
      <c r="I64" s="129">
        <f t="shared" si="31"/>
        <v>127</v>
      </c>
      <c r="J64" s="4" t="s">
        <v>98</v>
      </c>
      <c r="K64" s="4" t="s">
        <v>98</v>
      </c>
      <c r="L64" s="135">
        <v>127</v>
      </c>
      <c r="M64" s="60" t="s">
        <v>103</v>
      </c>
      <c r="O64" s="129">
        <f t="shared" si="32"/>
        <v>0</v>
      </c>
      <c r="P64" s="4" t="s">
        <v>98</v>
      </c>
      <c r="Q64" s="4" t="s">
        <v>98</v>
      </c>
      <c r="R64" s="135" t="s">
        <v>98</v>
      </c>
      <c r="S64" s="146">
        <f t="shared" si="20"/>
        <v>127</v>
      </c>
    </row>
    <row r="65" spans="1:19" s="5" customFormat="1" ht="27.95" customHeight="1">
      <c r="A65" s="1" t="s">
        <v>55</v>
      </c>
      <c r="B65" s="18">
        <v>61</v>
      </c>
      <c r="C65" s="3">
        <f t="shared" si="33"/>
        <v>61</v>
      </c>
      <c r="D65" s="4">
        <f t="shared" si="34"/>
        <v>0</v>
      </c>
      <c r="E65" s="4" t="s">
        <v>98</v>
      </c>
      <c r="F65" s="4" t="s">
        <v>98</v>
      </c>
      <c r="G65" s="4" t="s">
        <v>98</v>
      </c>
      <c r="H65" s="3">
        <v>61</v>
      </c>
      <c r="I65" s="129">
        <f t="shared" si="31"/>
        <v>61</v>
      </c>
      <c r="J65" s="4" t="s">
        <v>98</v>
      </c>
      <c r="K65" s="4" t="s">
        <v>98</v>
      </c>
      <c r="L65" s="135">
        <v>61</v>
      </c>
      <c r="M65" s="60" t="s">
        <v>103</v>
      </c>
      <c r="O65" s="129">
        <f t="shared" si="32"/>
        <v>0</v>
      </c>
      <c r="P65" s="4" t="s">
        <v>98</v>
      </c>
      <c r="Q65" s="4" t="s">
        <v>98</v>
      </c>
      <c r="R65" s="135" t="s">
        <v>98</v>
      </c>
      <c r="S65" s="146">
        <f t="shared" si="20"/>
        <v>61</v>
      </c>
    </row>
    <row r="66" spans="1:19" s="5" customFormat="1" ht="27.95" customHeight="1">
      <c r="A66" s="1" t="s">
        <v>56</v>
      </c>
      <c r="B66" s="18">
        <v>37</v>
      </c>
      <c r="C66" s="3">
        <f t="shared" si="33"/>
        <v>37</v>
      </c>
      <c r="D66" s="4">
        <f t="shared" si="34"/>
        <v>0</v>
      </c>
      <c r="E66" s="4" t="s">
        <v>98</v>
      </c>
      <c r="F66" s="4" t="s">
        <v>98</v>
      </c>
      <c r="G66" s="4" t="s">
        <v>98</v>
      </c>
      <c r="H66" s="3">
        <v>37</v>
      </c>
      <c r="I66" s="129">
        <f t="shared" si="31"/>
        <v>37</v>
      </c>
      <c r="J66" s="4" t="s">
        <v>98</v>
      </c>
      <c r="K66" s="4" t="s">
        <v>98</v>
      </c>
      <c r="L66" s="135">
        <v>37</v>
      </c>
      <c r="M66" s="60" t="s">
        <v>103</v>
      </c>
      <c r="O66" s="129">
        <f t="shared" si="32"/>
        <v>0</v>
      </c>
      <c r="P66" s="4" t="s">
        <v>98</v>
      </c>
      <c r="Q66" s="4" t="s">
        <v>98</v>
      </c>
      <c r="R66" s="135" t="s">
        <v>98</v>
      </c>
      <c r="S66" s="146">
        <f t="shared" si="20"/>
        <v>37</v>
      </c>
    </row>
    <row r="67" spans="1:19" s="5" customFormat="1" ht="27.95" customHeight="1">
      <c r="A67" s="1" t="s">
        <v>57</v>
      </c>
      <c r="B67" s="18">
        <v>50</v>
      </c>
      <c r="C67" s="3">
        <f t="shared" si="33"/>
        <v>50</v>
      </c>
      <c r="D67" s="4">
        <f t="shared" si="34"/>
        <v>0</v>
      </c>
      <c r="E67" s="4" t="s">
        <v>98</v>
      </c>
      <c r="F67" s="4" t="s">
        <v>98</v>
      </c>
      <c r="G67" s="4" t="s">
        <v>98</v>
      </c>
      <c r="H67" s="3">
        <v>50</v>
      </c>
      <c r="I67" s="129">
        <f t="shared" si="31"/>
        <v>50</v>
      </c>
      <c r="J67" s="4" t="s">
        <v>98</v>
      </c>
      <c r="K67" s="4" t="s">
        <v>98</v>
      </c>
      <c r="L67" s="135">
        <v>50</v>
      </c>
      <c r="M67" s="60" t="s">
        <v>103</v>
      </c>
      <c r="O67" s="129">
        <f t="shared" si="32"/>
        <v>0</v>
      </c>
      <c r="P67" s="4" t="s">
        <v>98</v>
      </c>
      <c r="Q67" s="4" t="s">
        <v>98</v>
      </c>
      <c r="R67" s="135" t="s">
        <v>98</v>
      </c>
      <c r="S67" s="146">
        <f t="shared" si="20"/>
        <v>50</v>
      </c>
    </row>
    <row r="68" spans="1:19" s="5" customFormat="1" ht="27.95" customHeight="1">
      <c r="A68" s="1" t="s">
        <v>58</v>
      </c>
      <c r="B68" s="18">
        <v>269</v>
      </c>
      <c r="C68" s="3">
        <f t="shared" si="33"/>
        <v>269</v>
      </c>
      <c r="D68" s="4">
        <f t="shared" si="34"/>
        <v>0</v>
      </c>
      <c r="E68" s="4" t="s">
        <v>98</v>
      </c>
      <c r="F68" s="4" t="s">
        <v>98</v>
      </c>
      <c r="G68" s="4" t="s">
        <v>98</v>
      </c>
      <c r="H68" s="3">
        <v>269</v>
      </c>
      <c r="I68" s="129">
        <f t="shared" si="31"/>
        <v>269</v>
      </c>
      <c r="J68" s="4" t="s">
        <v>98</v>
      </c>
      <c r="K68" s="4" t="s">
        <v>98</v>
      </c>
      <c r="L68" s="135">
        <v>269</v>
      </c>
      <c r="M68" s="60" t="s">
        <v>103</v>
      </c>
      <c r="O68" s="129">
        <f t="shared" si="32"/>
        <v>0</v>
      </c>
      <c r="P68" s="4" t="s">
        <v>98</v>
      </c>
      <c r="Q68" s="4" t="s">
        <v>98</v>
      </c>
      <c r="R68" s="135" t="s">
        <v>98</v>
      </c>
      <c r="S68" s="146">
        <f t="shared" si="20"/>
        <v>269</v>
      </c>
    </row>
    <row r="69" spans="1:19" s="5" customFormat="1" ht="27.95" customHeight="1">
      <c r="A69" s="1" t="s">
        <v>59</v>
      </c>
      <c r="B69" s="18">
        <v>198</v>
      </c>
      <c r="C69" s="3">
        <f t="shared" si="33"/>
        <v>198</v>
      </c>
      <c r="D69" s="4">
        <f t="shared" si="34"/>
        <v>0</v>
      </c>
      <c r="E69" s="4" t="s">
        <v>98</v>
      </c>
      <c r="F69" s="4" t="s">
        <v>98</v>
      </c>
      <c r="G69" s="4" t="s">
        <v>98</v>
      </c>
      <c r="H69" s="3">
        <v>198</v>
      </c>
      <c r="I69" s="129">
        <f t="shared" si="31"/>
        <v>198</v>
      </c>
      <c r="J69" s="4" t="s">
        <v>98</v>
      </c>
      <c r="K69" s="4">
        <v>198</v>
      </c>
      <c r="L69" s="135" t="s">
        <v>98</v>
      </c>
      <c r="M69" s="60" t="s">
        <v>103</v>
      </c>
      <c r="O69" s="129">
        <f t="shared" si="32"/>
        <v>198</v>
      </c>
      <c r="P69" s="4" t="s">
        <v>98</v>
      </c>
      <c r="Q69" s="4">
        <v>198</v>
      </c>
      <c r="R69" s="135" t="s">
        <v>98</v>
      </c>
      <c r="S69" s="146"/>
    </row>
    <row r="70" spans="1:19" s="5" customFormat="1" ht="27.95" customHeight="1">
      <c r="A70" s="1" t="s">
        <v>60</v>
      </c>
      <c r="B70" s="18">
        <v>32</v>
      </c>
      <c r="C70" s="3">
        <f t="shared" si="33"/>
        <v>32</v>
      </c>
      <c r="D70" s="4">
        <f t="shared" si="34"/>
        <v>0</v>
      </c>
      <c r="E70" s="4" t="s">
        <v>98</v>
      </c>
      <c r="F70" s="4" t="s">
        <v>98</v>
      </c>
      <c r="G70" s="4" t="s">
        <v>98</v>
      </c>
      <c r="H70" s="3">
        <v>32</v>
      </c>
      <c r="I70" s="129">
        <f t="shared" si="31"/>
        <v>32</v>
      </c>
      <c r="J70" s="4">
        <v>11</v>
      </c>
      <c r="K70" s="4">
        <v>15</v>
      </c>
      <c r="L70" s="135">
        <v>6</v>
      </c>
      <c r="M70" s="60" t="s">
        <v>103</v>
      </c>
      <c r="O70" s="129">
        <f t="shared" si="32"/>
        <v>26</v>
      </c>
      <c r="P70" s="4">
        <v>11</v>
      </c>
      <c r="Q70" s="4">
        <v>15</v>
      </c>
      <c r="R70" s="135" t="s">
        <v>98</v>
      </c>
      <c r="S70" s="146">
        <f t="shared" si="20"/>
        <v>6</v>
      </c>
    </row>
    <row r="71" spans="1:19" s="5" customFormat="1" ht="27.95" customHeight="1">
      <c r="A71" s="1" t="s">
        <v>61</v>
      </c>
      <c r="B71" s="18">
        <v>109</v>
      </c>
      <c r="C71" s="3">
        <f t="shared" si="33"/>
        <v>109</v>
      </c>
      <c r="D71" s="4">
        <f t="shared" si="34"/>
        <v>62</v>
      </c>
      <c r="E71" s="3">
        <v>46</v>
      </c>
      <c r="F71" s="3">
        <v>16</v>
      </c>
      <c r="G71" s="4" t="s">
        <v>98</v>
      </c>
      <c r="H71" s="3">
        <v>47</v>
      </c>
      <c r="I71" s="129">
        <f t="shared" si="31"/>
        <v>47</v>
      </c>
      <c r="J71" s="4" t="s">
        <v>98</v>
      </c>
      <c r="K71" s="4">
        <v>47</v>
      </c>
      <c r="L71" s="135" t="s">
        <v>98</v>
      </c>
      <c r="M71" s="74"/>
      <c r="O71" s="129">
        <f t="shared" si="32"/>
        <v>47</v>
      </c>
      <c r="P71" s="4" t="s">
        <v>98</v>
      </c>
      <c r="Q71" s="4">
        <v>47</v>
      </c>
      <c r="R71" s="135" t="s">
        <v>98</v>
      </c>
      <c r="S71" s="146"/>
    </row>
    <row r="72" spans="1:19" s="5" customFormat="1" ht="27.95" customHeight="1">
      <c r="A72" s="1" t="s">
        <v>62</v>
      </c>
      <c r="B72" s="18">
        <v>182</v>
      </c>
      <c r="C72" s="3">
        <f t="shared" si="33"/>
        <v>182</v>
      </c>
      <c r="D72" s="4">
        <f t="shared" si="34"/>
        <v>0</v>
      </c>
      <c r="E72" s="4" t="s">
        <v>98</v>
      </c>
      <c r="F72" s="4" t="s">
        <v>98</v>
      </c>
      <c r="G72" s="4" t="s">
        <v>98</v>
      </c>
      <c r="H72" s="3">
        <v>182</v>
      </c>
      <c r="I72" s="129">
        <f t="shared" si="31"/>
        <v>182</v>
      </c>
      <c r="J72" s="4" t="s">
        <v>98</v>
      </c>
      <c r="K72" s="4" t="s">
        <v>98</v>
      </c>
      <c r="L72" s="135">
        <v>182</v>
      </c>
      <c r="M72" s="60" t="s">
        <v>103</v>
      </c>
      <c r="O72" s="129">
        <f t="shared" si="32"/>
        <v>182</v>
      </c>
      <c r="P72" s="4" t="s">
        <v>98</v>
      </c>
      <c r="Q72" s="4" t="s">
        <v>98</v>
      </c>
      <c r="R72" s="135">
        <v>182</v>
      </c>
      <c r="S72" s="146"/>
    </row>
    <row r="73" spans="1:19" s="5" customFormat="1" ht="27.95" customHeight="1">
      <c r="A73" s="1" t="s">
        <v>63</v>
      </c>
      <c r="B73" s="18">
        <v>266</v>
      </c>
      <c r="C73" s="3">
        <f t="shared" si="33"/>
        <v>266</v>
      </c>
      <c r="D73" s="4">
        <f t="shared" si="34"/>
        <v>0</v>
      </c>
      <c r="E73" s="4" t="s">
        <v>98</v>
      </c>
      <c r="F73" s="4" t="s">
        <v>98</v>
      </c>
      <c r="G73" s="4" t="s">
        <v>98</v>
      </c>
      <c r="H73" s="3">
        <v>266</v>
      </c>
      <c r="I73" s="129">
        <f t="shared" si="31"/>
        <v>266</v>
      </c>
      <c r="J73" s="4" t="s">
        <v>98</v>
      </c>
      <c r="K73" s="4">
        <v>266</v>
      </c>
      <c r="L73" s="135" t="s">
        <v>98</v>
      </c>
      <c r="M73" s="60" t="s">
        <v>103</v>
      </c>
      <c r="O73" s="129">
        <f t="shared" si="32"/>
        <v>266</v>
      </c>
      <c r="P73" s="4" t="s">
        <v>98</v>
      </c>
      <c r="Q73" s="4">
        <v>266</v>
      </c>
      <c r="R73" s="135" t="s">
        <v>98</v>
      </c>
      <c r="S73" s="146"/>
    </row>
    <row r="74" spans="1:19" s="5" customFormat="1" ht="27.95" customHeight="1">
      <c r="A74" s="1" t="s">
        <v>64</v>
      </c>
      <c r="B74" s="18">
        <v>190</v>
      </c>
      <c r="C74" s="3">
        <f t="shared" si="33"/>
        <v>190</v>
      </c>
      <c r="D74" s="4">
        <f t="shared" si="34"/>
        <v>0</v>
      </c>
      <c r="E74" s="4" t="s">
        <v>98</v>
      </c>
      <c r="F74" s="4" t="s">
        <v>98</v>
      </c>
      <c r="G74" s="4" t="s">
        <v>98</v>
      </c>
      <c r="H74" s="3">
        <v>190</v>
      </c>
      <c r="I74" s="129">
        <f t="shared" si="31"/>
        <v>190</v>
      </c>
      <c r="J74" s="4" t="s">
        <v>98</v>
      </c>
      <c r="K74" s="4">
        <v>190</v>
      </c>
      <c r="L74" s="135" t="s">
        <v>98</v>
      </c>
      <c r="M74" s="60" t="s">
        <v>103</v>
      </c>
      <c r="O74" s="129">
        <f t="shared" si="32"/>
        <v>190</v>
      </c>
      <c r="P74" s="4" t="s">
        <v>98</v>
      </c>
      <c r="Q74" s="4">
        <v>190</v>
      </c>
      <c r="R74" s="135" t="s">
        <v>98</v>
      </c>
      <c r="S74" s="146"/>
    </row>
    <row r="75" spans="1:19" s="5" customFormat="1" ht="27.95" customHeight="1">
      <c r="A75" s="1" t="s">
        <v>65</v>
      </c>
      <c r="B75" s="18">
        <v>75</v>
      </c>
      <c r="C75" s="3">
        <f t="shared" si="33"/>
        <v>75</v>
      </c>
      <c r="D75" s="4">
        <f t="shared" si="34"/>
        <v>75</v>
      </c>
      <c r="E75" s="4" t="s">
        <v>98</v>
      </c>
      <c r="F75" s="4" t="s">
        <v>98</v>
      </c>
      <c r="G75" s="3">
        <v>75</v>
      </c>
      <c r="H75" s="4" t="s">
        <v>98</v>
      </c>
      <c r="I75" s="129">
        <f t="shared" si="31"/>
        <v>0</v>
      </c>
      <c r="J75" s="4" t="s">
        <v>98</v>
      </c>
      <c r="K75" s="4" t="s">
        <v>98</v>
      </c>
      <c r="L75" s="135" t="s">
        <v>98</v>
      </c>
      <c r="M75" s="77"/>
      <c r="O75" s="129">
        <f t="shared" si="32"/>
        <v>0</v>
      </c>
      <c r="P75" s="4" t="s">
        <v>98</v>
      </c>
      <c r="Q75" s="4" t="s">
        <v>98</v>
      </c>
      <c r="R75" s="135" t="s">
        <v>98</v>
      </c>
      <c r="S75" s="146"/>
    </row>
    <row r="76" spans="1:19" s="5" customFormat="1" ht="27.95" customHeight="1">
      <c r="A76" s="1" t="s">
        <v>66</v>
      </c>
      <c r="B76" s="18">
        <v>72</v>
      </c>
      <c r="C76" s="3">
        <f t="shared" si="33"/>
        <v>72</v>
      </c>
      <c r="D76" s="4">
        <f>SUM(E76:G76)</f>
        <v>49</v>
      </c>
      <c r="E76" s="3">
        <v>29</v>
      </c>
      <c r="F76" s="4" t="s">
        <v>98</v>
      </c>
      <c r="G76" s="3">
        <v>20</v>
      </c>
      <c r="H76" s="3">
        <v>23</v>
      </c>
      <c r="I76" s="129">
        <f t="shared" si="31"/>
        <v>23</v>
      </c>
      <c r="J76" s="4" t="s">
        <v>98</v>
      </c>
      <c r="K76" s="4" t="s">
        <v>98</v>
      </c>
      <c r="L76" s="135">
        <v>23</v>
      </c>
      <c r="M76" s="77"/>
      <c r="O76" s="129">
        <f t="shared" si="32"/>
        <v>23</v>
      </c>
      <c r="P76" s="4" t="s">
        <v>98</v>
      </c>
      <c r="Q76" s="4" t="s">
        <v>98</v>
      </c>
      <c r="R76" s="135">
        <v>23</v>
      </c>
      <c r="S76" s="146"/>
    </row>
    <row r="77" spans="1:19" s="5" customFormat="1" ht="27.95" customHeight="1">
      <c r="A77" s="34" t="s">
        <v>67</v>
      </c>
      <c r="B77" s="18">
        <v>52</v>
      </c>
      <c r="C77" s="3">
        <f t="shared" si="33"/>
        <v>52</v>
      </c>
      <c r="D77" s="4">
        <f t="shared" si="34"/>
        <v>0</v>
      </c>
      <c r="E77" s="4" t="s">
        <v>98</v>
      </c>
      <c r="F77" s="4" t="s">
        <v>98</v>
      </c>
      <c r="G77" s="4" t="s">
        <v>98</v>
      </c>
      <c r="H77" s="3">
        <v>52</v>
      </c>
      <c r="I77" s="129">
        <f t="shared" si="31"/>
        <v>52</v>
      </c>
      <c r="J77" s="4" t="s">
        <v>98</v>
      </c>
      <c r="K77" s="4" t="s">
        <v>98</v>
      </c>
      <c r="L77" s="135">
        <v>52</v>
      </c>
      <c r="M77" s="60" t="s">
        <v>103</v>
      </c>
      <c r="O77" s="129">
        <f t="shared" si="32"/>
        <v>52</v>
      </c>
      <c r="P77" s="4" t="s">
        <v>98</v>
      </c>
      <c r="Q77" s="4" t="s">
        <v>98</v>
      </c>
      <c r="R77" s="135">
        <v>52</v>
      </c>
      <c r="S77" s="146"/>
    </row>
    <row r="78" spans="1:19" s="5" customFormat="1" ht="9" customHeight="1">
      <c r="A78" s="88"/>
      <c r="B78" s="9"/>
      <c r="C78" s="3"/>
      <c r="D78" s="3"/>
      <c r="E78" s="3"/>
      <c r="F78" s="3"/>
      <c r="G78" s="3"/>
      <c r="H78" s="3"/>
      <c r="I78" s="129"/>
      <c r="J78" s="4"/>
      <c r="K78" s="4"/>
      <c r="L78" s="135"/>
      <c r="M78" s="60"/>
      <c r="O78" s="129"/>
      <c r="P78" s="4"/>
      <c r="Q78" s="4"/>
      <c r="R78" s="135"/>
      <c r="S78" s="146"/>
    </row>
    <row r="79" spans="1:19" s="42" customFormat="1" ht="24.95" customHeight="1">
      <c r="A79" s="85" t="s">
        <v>5</v>
      </c>
      <c r="B79" s="49">
        <v>2619</v>
      </c>
      <c r="C79" s="50">
        <f>SUM(C80:C93)</f>
        <v>2619</v>
      </c>
      <c r="D79" s="50">
        <f t="shared" ref="D79:H79" si="35">SUM(D80:D93)</f>
        <v>761</v>
      </c>
      <c r="E79" s="50">
        <f t="shared" si="35"/>
        <v>566</v>
      </c>
      <c r="F79" s="50">
        <f t="shared" si="35"/>
        <v>54</v>
      </c>
      <c r="G79" s="50">
        <f t="shared" si="35"/>
        <v>141</v>
      </c>
      <c r="H79" s="50">
        <f t="shared" si="35"/>
        <v>1858</v>
      </c>
      <c r="I79" s="133">
        <f>SUM(I80:I93)</f>
        <v>1858</v>
      </c>
      <c r="J79" s="133">
        <f t="shared" ref="J79:L79" si="36">SUM(J80:J93)</f>
        <v>413</v>
      </c>
      <c r="K79" s="133">
        <f t="shared" si="36"/>
        <v>258</v>
      </c>
      <c r="L79" s="134">
        <f t="shared" si="36"/>
        <v>1187</v>
      </c>
      <c r="M79" s="82"/>
      <c r="O79" s="133">
        <f>SUM(O80:O93)</f>
        <v>1204</v>
      </c>
      <c r="P79" s="133">
        <f t="shared" ref="P79:R79" si="37">SUM(P80:P93)</f>
        <v>413</v>
      </c>
      <c r="Q79" s="133">
        <f t="shared" si="37"/>
        <v>259</v>
      </c>
      <c r="R79" s="134">
        <f t="shared" si="37"/>
        <v>532</v>
      </c>
      <c r="S79" s="146"/>
    </row>
    <row r="80" spans="1:19" s="5" customFormat="1" ht="24.95" customHeight="1">
      <c r="A80" s="1" t="s">
        <v>68</v>
      </c>
      <c r="B80" s="19">
        <v>347</v>
      </c>
      <c r="C80" s="3">
        <f>SUM(D80,H80)</f>
        <v>347</v>
      </c>
      <c r="D80" s="4">
        <f>SUM(E80:G80)</f>
        <v>0</v>
      </c>
      <c r="E80" s="4" t="s">
        <v>98</v>
      </c>
      <c r="F80" s="4" t="s">
        <v>98</v>
      </c>
      <c r="G80" s="4" t="s">
        <v>98</v>
      </c>
      <c r="H80" s="3">
        <v>347</v>
      </c>
      <c r="I80" s="129">
        <f t="shared" si="31"/>
        <v>347</v>
      </c>
      <c r="J80" s="4" t="s">
        <v>98</v>
      </c>
      <c r="K80" s="4" t="s">
        <v>98</v>
      </c>
      <c r="L80" s="135">
        <v>347</v>
      </c>
      <c r="M80" s="60" t="s">
        <v>103</v>
      </c>
      <c r="O80" s="129">
        <f t="shared" si="32"/>
        <v>0</v>
      </c>
      <c r="P80" s="4" t="s">
        <v>98</v>
      </c>
      <c r="Q80" s="4" t="s">
        <v>98</v>
      </c>
      <c r="R80" s="135" t="s">
        <v>98</v>
      </c>
      <c r="S80" s="146">
        <f t="shared" ref="S80:S93" si="38">I80-O80</f>
        <v>347</v>
      </c>
    </row>
    <row r="81" spans="1:19" s="5" customFormat="1" ht="24.95" customHeight="1">
      <c r="A81" s="1" t="s">
        <v>69</v>
      </c>
      <c r="B81" s="19">
        <v>130</v>
      </c>
      <c r="C81" s="3">
        <f t="shared" ref="C81:C93" si="39">SUM(D81,H81)</f>
        <v>130</v>
      </c>
      <c r="D81" s="4">
        <f t="shared" ref="D81:D92" si="40">SUM(E81:G81)</f>
        <v>21</v>
      </c>
      <c r="E81" s="20">
        <v>18</v>
      </c>
      <c r="F81" s="20">
        <v>1</v>
      </c>
      <c r="G81" s="20">
        <v>2</v>
      </c>
      <c r="H81" s="3">
        <v>109</v>
      </c>
      <c r="I81" s="129">
        <f t="shared" si="31"/>
        <v>109</v>
      </c>
      <c r="J81" s="4" t="s">
        <v>98</v>
      </c>
      <c r="K81" s="4" t="s">
        <v>98</v>
      </c>
      <c r="L81" s="135">
        <v>109</v>
      </c>
      <c r="M81" s="78"/>
      <c r="O81" s="129">
        <f t="shared" si="32"/>
        <v>109</v>
      </c>
      <c r="P81" s="4" t="s">
        <v>98</v>
      </c>
      <c r="Q81" s="4" t="s">
        <v>98</v>
      </c>
      <c r="R81" s="135">
        <v>109</v>
      </c>
      <c r="S81" s="146"/>
    </row>
    <row r="82" spans="1:19" s="5" customFormat="1" ht="24.95" customHeight="1">
      <c r="A82" s="1" t="s">
        <v>70</v>
      </c>
      <c r="B82" s="19">
        <v>58</v>
      </c>
      <c r="C82" s="3">
        <f t="shared" si="39"/>
        <v>58</v>
      </c>
      <c r="D82" s="4">
        <f t="shared" si="40"/>
        <v>0</v>
      </c>
      <c r="E82" s="4" t="s">
        <v>98</v>
      </c>
      <c r="F82" s="4" t="s">
        <v>98</v>
      </c>
      <c r="G82" s="4" t="s">
        <v>98</v>
      </c>
      <c r="H82" s="3">
        <v>58</v>
      </c>
      <c r="I82" s="129">
        <f t="shared" si="31"/>
        <v>58</v>
      </c>
      <c r="J82" s="4" t="s">
        <v>98</v>
      </c>
      <c r="K82" s="4">
        <v>58</v>
      </c>
      <c r="L82" s="135" t="s">
        <v>98</v>
      </c>
      <c r="M82" s="60" t="s">
        <v>103</v>
      </c>
      <c r="O82" s="129">
        <f t="shared" si="32"/>
        <v>58</v>
      </c>
      <c r="P82" s="4" t="s">
        <v>98</v>
      </c>
      <c r="Q82" s="4">
        <v>58</v>
      </c>
      <c r="R82" s="135" t="s">
        <v>98</v>
      </c>
      <c r="S82" s="146"/>
    </row>
    <row r="83" spans="1:19" s="5" customFormat="1" ht="24.95" customHeight="1">
      <c r="A83" s="1" t="s">
        <v>71</v>
      </c>
      <c r="B83" s="19">
        <v>227</v>
      </c>
      <c r="C83" s="3">
        <f t="shared" si="39"/>
        <v>227</v>
      </c>
      <c r="D83" s="4">
        <f t="shared" si="40"/>
        <v>0</v>
      </c>
      <c r="E83" s="4" t="s">
        <v>98</v>
      </c>
      <c r="F83" s="4" t="s">
        <v>98</v>
      </c>
      <c r="G83" s="4" t="s">
        <v>98</v>
      </c>
      <c r="H83" s="3">
        <v>227</v>
      </c>
      <c r="I83" s="129">
        <f t="shared" si="31"/>
        <v>227</v>
      </c>
      <c r="J83" s="4" t="s">
        <v>98</v>
      </c>
      <c r="K83" s="4" t="s">
        <v>98</v>
      </c>
      <c r="L83" s="135">
        <v>227</v>
      </c>
      <c r="M83" s="60" t="s">
        <v>103</v>
      </c>
      <c r="O83" s="129">
        <f t="shared" si="32"/>
        <v>227</v>
      </c>
      <c r="P83" s="4" t="s">
        <v>98</v>
      </c>
      <c r="Q83" s="4" t="s">
        <v>98</v>
      </c>
      <c r="R83" s="135">
        <v>227</v>
      </c>
      <c r="S83" s="146"/>
    </row>
    <row r="84" spans="1:19" s="5" customFormat="1" ht="24.95" customHeight="1">
      <c r="A84" s="1" t="s">
        <v>72</v>
      </c>
      <c r="B84" s="19">
        <v>304</v>
      </c>
      <c r="C84" s="3">
        <f t="shared" si="39"/>
        <v>304</v>
      </c>
      <c r="D84" s="4">
        <f t="shared" si="40"/>
        <v>187</v>
      </c>
      <c r="E84" s="20">
        <v>115</v>
      </c>
      <c r="F84" s="20">
        <v>9</v>
      </c>
      <c r="G84" s="20">
        <v>63</v>
      </c>
      <c r="H84" s="3">
        <v>117</v>
      </c>
      <c r="I84" s="129">
        <f t="shared" si="31"/>
        <v>117</v>
      </c>
      <c r="J84" s="4">
        <v>63</v>
      </c>
      <c r="K84" s="4" t="s">
        <v>98</v>
      </c>
      <c r="L84" s="135">
        <v>54</v>
      </c>
      <c r="M84" s="77"/>
      <c r="O84" s="129">
        <f t="shared" si="32"/>
        <v>117</v>
      </c>
      <c r="P84" s="4">
        <v>63</v>
      </c>
      <c r="Q84" s="4" t="s">
        <v>98</v>
      </c>
      <c r="R84" s="135">
        <v>54</v>
      </c>
      <c r="S84" s="146"/>
    </row>
    <row r="85" spans="1:19" s="5" customFormat="1" ht="24.95" customHeight="1">
      <c r="A85" s="1" t="s">
        <v>73</v>
      </c>
      <c r="B85" s="19">
        <v>81</v>
      </c>
      <c r="C85" s="3">
        <f t="shared" si="39"/>
        <v>81</v>
      </c>
      <c r="D85" s="4">
        <f t="shared" si="40"/>
        <v>81</v>
      </c>
      <c r="E85" s="20">
        <v>45</v>
      </c>
      <c r="F85" s="20">
        <v>9</v>
      </c>
      <c r="G85" s="20">
        <v>27</v>
      </c>
      <c r="H85" s="3"/>
      <c r="I85" s="129">
        <f t="shared" si="31"/>
        <v>0</v>
      </c>
      <c r="J85" s="4" t="s">
        <v>98</v>
      </c>
      <c r="K85" s="4" t="s">
        <v>98</v>
      </c>
      <c r="L85" s="135" t="s">
        <v>98</v>
      </c>
      <c r="M85" s="72"/>
      <c r="O85" s="129">
        <f t="shared" si="32"/>
        <v>0</v>
      </c>
      <c r="P85" s="4" t="s">
        <v>98</v>
      </c>
      <c r="Q85" s="4" t="s">
        <v>98</v>
      </c>
      <c r="R85" s="135" t="s">
        <v>98</v>
      </c>
      <c r="S85" s="146"/>
    </row>
    <row r="86" spans="1:19" s="5" customFormat="1" ht="24.95" customHeight="1">
      <c r="A86" s="1" t="s">
        <v>74</v>
      </c>
      <c r="B86" s="19">
        <v>126</v>
      </c>
      <c r="C86" s="3">
        <f t="shared" si="39"/>
        <v>126</v>
      </c>
      <c r="D86" s="4">
        <f t="shared" si="40"/>
        <v>126</v>
      </c>
      <c r="E86" s="20">
        <v>71</v>
      </c>
      <c r="F86" s="20">
        <v>6</v>
      </c>
      <c r="G86" s="20">
        <v>49</v>
      </c>
      <c r="H86" s="4" t="s">
        <v>98</v>
      </c>
      <c r="I86" s="129">
        <f t="shared" si="31"/>
        <v>0</v>
      </c>
      <c r="J86" s="4" t="s">
        <v>98</v>
      </c>
      <c r="K86" s="4" t="s">
        <v>98</v>
      </c>
      <c r="L86" s="135" t="s">
        <v>98</v>
      </c>
      <c r="M86" s="77"/>
      <c r="O86" s="129">
        <f t="shared" si="32"/>
        <v>0</v>
      </c>
      <c r="P86" s="4" t="s">
        <v>98</v>
      </c>
      <c r="Q86" s="4" t="s">
        <v>98</v>
      </c>
      <c r="R86" s="135" t="s">
        <v>98</v>
      </c>
      <c r="S86" s="146"/>
    </row>
    <row r="87" spans="1:19" s="5" customFormat="1" ht="24.95" customHeight="1">
      <c r="A87" s="1" t="s">
        <v>75</v>
      </c>
      <c r="B87" s="19">
        <v>518</v>
      </c>
      <c r="C87" s="3">
        <f t="shared" si="39"/>
        <v>518</v>
      </c>
      <c r="D87" s="4">
        <f t="shared" si="40"/>
        <v>0</v>
      </c>
      <c r="E87" s="4" t="s">
        <v>98</v>
      </c>
      <c r="F87" s="4" t="s">
        <v>98</v>
      </c>
      <c r="G87" s="4" t="s">
        <v>98</v>
      </c>
      <c r="H87" s="3">
        <v>518</v>
      </c>
      <c r="I87" s="129">
        <f t="shared" si="31"/>
        <v>518</v>
      </c>
      <c r="J87" s="4">
        <v>350</v>
      </c>
      <c r="K87" s="4">
        <v>168</v>
      </c>
      <c r="L87" s="135" t="s">
        <v>98</v>
      </c>
      <c r="M87" s="60" t="s">
        <v>103</v>
      </c>
      <c r="O87" s="129">
        <f t="shared" si="32"/>
        <v>518</v>
      </c>
      <c r="P87" s="4">
        <v>350</v>
      </c>
      <c r="Q87" s="4">
        <v>168</v>
      </c>
      <c r="R87" s="135" t="s">
        <v>98</v>
      </c>
      <c r="S87" s="146"/>
    </row>
    <row r="88" spans="1:19" s="5" customFormat="1" ht="24.95" customHeight="1">
      <c r="A88" s="1" t="s">
        <v>76</v>
      </c>
      <c r="B88" s="19">
        <v>69</v>
      </c>
      <c r="C88" s="3">
        <f t="shared" si="39"/>
        <v>69</v>
      </c>
      <c r="D88" s="4">
        <f t="shared" si="40"/>
        <v>12</v>
      </c>
      <c r="E88" s="4">
        <v>10</v>
      </c>
      <c r="F88" s="4">
        <v>2</v>
      </c>
      <c r="G88" s="4" t="s">
        <v>98</v>
      </c>
      <c r="H88" s="3">
        <v>57</v>
      </c>
      <c r="I88" s="129">
        <f t="shared" si="31"/>
        <v>57</v>
      </c>
      <c r="J88" s="4" t="s">
        <v>98</v>
      </c>
      <c r="K88" s="4" t="s">
        <v>98</v>
      </c>
      <c r="L88" s="135">
        <v>57</v>
      </c>
      <c r="M88" s="60"/>
      <c r="O88" s="129">
        <f t="shared" si="32"/>
        <v>57</v>
      </c>
      <c r="P88" s="4" t="s">
        <v>98</v>
      </c>
      <c r="Q88" s="4" t="s">
        <v>98</v>
      </c>
      <c r="R88" s="135">
        <v>57</v>
      </c>
      <c r="S88" s="146"/>
    </row>
    <row r="89" spans="1:19" s="5" customFormat="1" ht="24.95" customHeight="1">
      <c r="A89" s="1" t="s">
        <v>77</v>
      </c>
      <c r="B89" s="19">
        <v>239</v>
      </c>
      <c r="C89" s="3">
        <f t="shared" si="39"/>
        <v>239</v>
      </c>
      <c r="D89" s="4">
        <f t="shared" si="40"/>
        <v>239</v>
      </c>
      <c r="E89" s="20">
        <v>218</v>
      </c>
      <c r="F89" s="20">
        <v>21</v>
      </c>
      <c r="G89" s="4" t="s">
        <v>98</v>
      </c>
      <c r="H89" s="4" t="s">
        <v>98</v>
      </c>
      <c r="I89" s="129">
        <f t="shared" si="31"/>
        <v>0</v>
      </c>
      <c r="J89" s="4" t="s">
        <v>98</v>
      </c>
      <c r="K89" s="4" t="s">
        <v>98</v>
      </c>
      <c r="L89" s="135" t="s">
        <v>98</v>
      </c>
      <c r="M89" s="77"/>
      <c r="O89" s="129">
        <f t="shared" si="32"/>
        <v>0</v>
      </c>
      <c r="P89" s="4" t="s">
        <v>98</v>
      </c>
      <c r="Q89" s="4" t="s">
        <v>98</v>
      </c>
      <c r="R89" s="135" t="s">
        <v>98</v>
      </c>
      <c r="S89" s="146"/>
    </row>
    <row r="90" spans="1:19" s="5" customFormat="1" ht="24.95" customHeight="1">
      <c r="A90" s="1" t="s">
        <v>78</v>
      </c>
      <c r="B90" s="19">
        <v>193</v>
      </c>
      <c r="C90" s="3">
        <f t="shared" si="39"/>
        <v>193</v>
      </c>
      <c r="D90" s="4">
        <f t="shared" si="40"/>
        <v>0</v>
      </c>
      <c r="E90" s="4" t="s">
        <v>98</v>
      </c>
      <c r="F90" s="4" t="s">
        <v>98</v>
      </c>
      <c r="G90" s="4" t="s">
        <v>98</v>
      </c>
      <c r="H90" s="3">
        <v>193</v>
      </c>
      <c r="I90" s="129">
        <f t="shared" si="31"/>
        <v>193</v>
      </c>
      <c r="J90" s="4" t="s">
        <v>98</v>
      </c>
      <c r="K90" s="4" t="s">
        <v>98</v>
      </c>
      <c r="L90" s="135">
        <v>193</v>
      </c>
      <c r="M90" s="60" t="s">
        <v>103</v>
      </c>
      <c r="O90" s="129">
        <f t="shared" si="32"/>
        <v>0</v>
      </c>
      <c r="P90" s="4" t="s">
        <v>98</v>
      </c>
      <c r="Q90" s="4" t="s">
        <v>98</v>
      </c>
      <c r="R90" s="135" t="s">
        <v>98</v>
      </c>
      <c r="S90" s="146">
        <f t="shared" si="38"/>
        <v>193</v>
      </c>
    </row>
    <row r="91" spans="1:19" s="5" customFormat="1" ht="24.95" customHeight="1">
      <c r="A91" s="1" t="s">
        <v>79</v>
      </c>
      <c r="B91" s="19">
        <v>127</v>
      </c>
      <c r="C91" s="3">
        <f t="shared" si="39"/>
        <v>127</v>
      </c>
      <c r="D91" s="4">
        <f t="shared" si="40"/>
        <v>95</v>
      </c>
      <c r="E91" s="20">
        <v>89</v>
      </c>
      <c r="F91" s="20">
        <v>6</v>
      </c>
      <c r="G91" s="4" t="s">
        <v>98</v>
      </c>
      <c r="H91" s="4">
        <v>32</v>
      </c>
      <c r="I91" s="129">
        <f t="shared" si="31"/>
        <v>32</v>
      </c>
      <c r="J91" s="4" t="s">
        <v>98</v>
      </c>
      <c r="K91" s="4">
        <v>32</v>
      </c>
      <c r="L91" s="135" t="s">
        <v>98</v>
      </c>
      <c r="M91" s="82"/>
      <c r="O91" s="129">
        <f t="shared" si="32"/>
        <v>33</v>
      </c>
      <c r="P91" s="4" t="s">
        <v>98</v>
      </c>
      <c r="Q91" s="4">
        <v>33</v>
      </c>
      <c r="R91" s="135" t="s">
        <v>98</v>
      </c>
      <c r="S91" s="146">
        <f t="shared" si="38"/>
        <v>-1</v>
      </c>
    </row>
    <row r="92" spans="1:19" s="5" customFormat="1" ht="24.95" customHeight="1">
      <c r="A92" s="1" t="s">
        <v>80</v>
      </c>
      <c r="B92" s="19">
        <v>85</v>
      </c>
      <c r="C92" s="3">
        <f t="shared" si="39"/>
        <v>85</v>
      </c>
      <c r="D92" s="4">
        <f t="shared" si="40"/>
        <v>0</v>
      </c>
      <c r="E92" s="4" t="s">
        <v>98</v>
      </c>
      <c r="F92" s="4" t="s">
        <v>98</v>
      </c>
      <c r="G92" s="4" t="s">
        <v>98</v>
      </c>
      <c r="H92" s="3">
        <v>85</v>
      </c>
      <c r="I92" s="129">
        <f t="shared" si="31"/>
        <v>85</v>
      </c>
      <c r="J92" s="4" t="s">
        <v>98</v>
      </c>
      <c r="K92" s="4" t="s">
        <v>98</v>
      </c>
      <c r="L92" s="135">
        <v>85</v>
      </c>
      <c r="M92" s="60" t="s">
        <v>103</v>
      </c>
      <c r="O92" s="129">
        <f t="shared" si="32"/>
        <v>85</v>
      </c>
      <c r="P92" s="4" t="s">
        <v>98</v>
      </c>
      <c r="Q92" s="4" t="s">
        <v>98</v>
      </c>
      <c r="R92" s="135">
        <v>85</v>
      </c>
      <c r="S92" s="146"/>
    </row>
    <row r="93" spans="1:19" s="5" customFormat="1" ht="24.95" customHeight="1">
      <c r="A93" s="34" t="s">
        <v>81</v>
      </c>
      <c r="B93" s="19">
        <v>115</v>
      </c>
      <c r="C93" s="3">
        <f t="shared" si="39"/>
        <v>115</v>
      </c>
      <c r="D93" s="4">
        <f>SUM(E93:G93)</f>
        <v>0</v>
      </c>
      <c r="E93" s="4" t="s">
        <v>98</v>
      </c>
      <c r="F93" s="4" t="s">
        <v>98</v>
      </c>
      <c r="G93" s="4" t="s">
        <v>98</v>
      </c>
      <c r="H93" s="3">
        <v>115</v>
      </c>
      <c r="I93" s="129">
        <f t="shared" si="31"/>
        <v>115</v>
      </c>
      <c r="J93" s="4" t="s">
        <v>98</v>
      </c>
      <c r="K93" s="4" t="s">
        <v>98</v>
      </c>
      <c r="L93" s="140">
        <v>115</v>
      </c>
      <c r="M93" s="60" t="s">
        <v>103</v>
      </c>
      <c r="O93" s="129">
        <f t="shared" si="32"/>
        <v>0</v>
      </c>
      <c r="P93" s="4" t="s">
        <v>98</v>
      </c>
      <c r="Q93" s="4" t="s">
        <v>98</v>
      </c>
      <c r="R93" s="140" t="s">
        <v>98</v>
      </c>
      <c r="S93" s="146">
        <f t="shared" si="38"/>
        <v>115</v>
      </c>
    </row>
    <row r="94" spans="1:19" ht="9" customHeight="1">
      <c r="A94" s="35"/>
      <c r="B94" s="17"/>
      <c r="C94" s="17"/>
      <c r="D94" s="17"/>
      <c r="E94" s="17"/>
      <c r="F94" s="17"/>
      <c r="G94" s="17"/>
      <c r="H94" s="35"/>
      <c r="I94" s="141"/>
      <c r="J94" s="114"/>
      <c r="K94" s="142"/>
      <c r="L94" s="142"/>
      <c r="M94" s="71"/>
      <c r="O94" s="141"/>
      <c r="P94" s="114"/>
      <c r="Q94" s="142"/>
      <c r="R94" s="142"/>
    </row>
    <row r="96" spans="1:19" ht="21">
      <c r="A96" s="22" t="s">
        <v>105</v>
      </c>
      <c r="M96" s="22"/>
    </row>
    <row r="97" spans="1:13" ht="21">
      <c r="A97" s="22" t="s">
        <v>108</v>
      </c>
      <c r="M97" s="52"/>
    </row>
    <row r="98" spans="1:13" ht="21">
      <c r="A98" s="32" t="s">
        <v>109</v>
      </c>
      <c r="M98" s="51"/>
    </row>
  </sheetData>
  <mergeCells count="7">
    <mergeCell ref="O3:R3"/>
    <mergeCell ref="O4:R4"/>
    <mergeCell ref="D4:G4"/>
    <mergeCell ref="D3:H3"/>
    <mergeCell ref="A1:M1"/>
    <mergeCell ref="I3:L3"/>
    <mergeCell ref="I4:L4"/>
  </mergeCells>
  <pageMargins left="0" right="0" top="0.74803149606299202" bottom="0.74803149606299202" header="0.31496062992126" footer="0.31496062992126"/>
  <pageSetup paperSize="9" scale="6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สธ.พร.</vt:lpstr>
      <vt:lpstr>ICT</vt:lpstr>
      <vt:lpstr>ICT!Print_Titles</vt:lpstr>
      <vt:lpstr>สธ.พร.!Print_Titles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wannarat</cp:lastModifiedBy>
  <cp:lastPrinted>2020-05-22T01:56:48Z</cp:lastPrinted>
  <dcterms:created xsi:type="dcterms:W3CDTF">2020-04-29T07:47:47Z</dcterms:created>
  <dcterms:modified xsi:type="dcterms:W3CDTF">2020-06-10T07:21:28Z</dcterms:modified>
</cp:coreProperties>
</file>